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rianloghin\projects\Pipe_Zongchen\Docs\forERSI\"/>
    </mc:Choice>
  </mc:AlternateContent>
  <xr:revisionPtr revIDLastSave="0" documentId="13_ncr:1_{A617E4DC-DF44-4C23-8772-AA5EE97DB6A4}" xr6:coauthVersionLast="47" xr6:coauthVersionMax="47" xr10:uidLastSave="{00000000-0000-0000-0000-000000000000}"/>
  <bookViews>
    <workbookView xWindow="630" yWindow="960" windowWidth="22485" windowHeight="13455" tabRatio="926" activeTab="2" xr2:uid="{B30EEA75-8422-4A83-95BF-D22217F68E86}"/>
  </bookViews>
  <sheets>
    <sheet name="digitizedData" sheetId="4" r:id="rId1"/>
    <sheet name="BeachMarksvsPrediction" sheetId="17" r:id="rId2"/>
    <sheet name="comparison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" i="17" l="1"/>
  <c r="AK9" i="11"/>
  <c r="AK10" i="11"/>
  <c r="AK11" i="11"/>
  <c r="AK12" i="11"/>
  <c r="AK13" i="11"/>
  <c r="AK14" i="11"/>
  <c r="AK15" i="11"/>
  <c r="AK16" i="11"/>
  <c r="Y10" i="11"/>
  <c r="Y11" i="11"/>
  <c r="Y12" i="11"/>
  <c r="Y13" i="11" s="1"/>
  <c r="Y14" i="11" s="1"/>
  <c r="Y15" i="11" s="1"/>
  <c r="Y16" i="11" s="1"/>
  <c r="Y17" i="11" s="1"/>
  <c r="Y18" i="11" s="1"/>
  <c r="Y19" i="11" s="1"/>
  <c r="Y20" i="11" s="1"/>
  <c r="Y21" i="11" s="1"/>
  <c r="Y22" i="11" s="1"/>
  <c r="Y23" i="11" s="1"/>
  <c r="Y24" i="11" s="1"/>
  <c r="Y9" i="11"/>
  <c r="AI16" i="11"/>
  <c r="AI15" i="11"/>
  <c r="AI14" i="11"/>
  <c r="AI13" i="11"/>
  <c r="AI12" i="11"/>
  <c r="AI11" i="11"/>
  <c r="AI10" i="11"/>
  <c r="AI9" i="11"/>
  <c r="AI8" i="11"/>
  <c r="Y25" i="11" l="1"/>
  <c r="Y26" i="11" s="1"/>
  <c r="Y27" i="11" s="1"/>
  <c r="Y28" i="11" s="1"/>
  <c r="Y29" i="11" s="1"/>
  <c r="Y30" i="11" s="1"/>
  <c r="Y31" i="11" s="1"/>
  <c r="AL9" i="11"/>
  <c r="Y32" i="11" l="1"/>
  <c r="Y33" i="11" s="1"/>
  <c r="Y34" i="11" s="1"/>
  <c r="Y35" i="11" s="1"/>
  <c r="Y36" i="11" s="1"/>
  <c r="Y37" i="11" s="1"/>
  <c r="Y38" i="11" s="1"/>
  <c r="Y39" i="11" s="1"/>
  <c r="Y40" i="11" s="1"/>
  <c r="Y41" i="11" s="1"/>
  <c r="Y42" i="11" s="1"/>
  <c r="Y43" i="11" s="1"/>
  <c r="Y44" i="11" s="1"/>
  <c r="Y45" i="11" s="1"/>
  <c r="Y46" i="11" s="1"/>
  <c r="Y47" i="11" s="1"/>
  <c r="AL10" i="11"/>
  <c r="AL11" i="11" l="1"/>
  <c r="Y48" i="11"/>
  <c r="Y49" i="11" s="1"/>
  <c r="Y50" i="11" s="1"/>
  <c r="Y51" i="11" s="1"/>
  <c r="Y52" i="11" s="1"/>
  <c r="Y53" i="11" s="1"/>
  <c r="Y54" i="11" s="1"/>
  <c r="AL12" i="11" l="1"/>
  <c r="Y55" i="11"/>
  <c r="Y56" i="11" s="1"/>
  <c r="Y57" i="11" s="1"/>
  <c r="Y58" i="11" s="1"/>
  <c r="Y59" i="11" s="1"/>
  <c r="Y60" i="11" s="1"/>
  <c r="Y61" i="11" s="1"/>
  <c r="Y62" i="11" s="1"/>
  <c r="Y63" i="11" s="1"/>
  <c r="Y64" i="11" s="1"/>
  <c r="Y65" i="11" s="1"/>
  <c r="Y66" i="11" s="1"/>
  <c r="Y67" i="11" s="1"/>
  <c r="Y68" i="11" s="1"/>
  <c r="Y69" i="11" s="1"/>
  <c r="Y70" i="11" s="1"/>
  <c r="AL13" i="11" l="1"/>
  <c r="Y71" i="11"/>
  <c r="Y72" i="11" s="1"/>
  <c r="Y73" i="11" s="1"/>
  <c r="Y74" i="11" s="1"/>
  <c r="Y75" i="11" s="1"/>
  <c r="Y76" i="11" s="1"/>
  <c r="Y77" i="11" s="1"/>
  <c r="AL14" i="11" l="1"/>
  <c r="Y78" i="11"/>
  <c r="Y79" i="11" s="1"/>
  <c r="Y80" i="11" s="1"/>
  <c r="Y81" i="11" s="1"/>
  <c r="Y82" i="11" s="1"/>
  <c r="Y83" i="11" s="1"/>
  <c r="Y84" i="11" s="1"/>
  <c r="Y85" i="11" s="1"/>
  <c r="Y86" i="11" s="1"/>
  <c r="Y87" i="11" s="1"/>
  <c r="Y88" i="11" s="1"/>
  <c r="Y89" i="11" s="1"/>
  <c r="Y90" i="11" s="1"/>
  <c r="Y91" i="11" s="1"/>
  <c r="Y92" i="11" s="1"/>
  <c r="Y93" i="11" s="1"/>
  <c r="AL15" i="11" l="1"/>
  <c r="Y94" i="11"/>
  <c r="Y95" i="11" s="1"/>
  <c r="Y96" i="11" s="1"/>
  <c r="Y97" i="11" s="1"/>
  <c r="Y98" i="11" s="1"/>
  <c r="Y99" i="11" s="1"/>
  <c r="Y100" i="11" s="1"/>
  <c r="Y101" i="11" l="1"/>
  <c r="Y102" i="11" s="1"/>
  <c r="Y103" i="11" s="1"/>
  <c r="Y104" i="11" s="1"/>
  <c r="Y105" i="11" s="1"/>
  <c r="Y106" i="11" s="1"/>
  <c r="Y107" i="11" s="1"/>
  <c r="Y108" i="11" s="1"/>
  <c r="Y109" i="11" s="1"/>
  <c r="Y110" i="11" s="1"/>
  <c r="Y111" i="11" s="1"/>
  <c r="Y112" i="11" s="1"/>
  <c r="AL16" i="11"/>
  <c r="AK8" i="11" l="1"/>
  <c r="S2" i="17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6" i="4"/>
  <c r="BA7" i="4"/>
  <c r="BA8" i="4"/>
  <c r="BA9" i="4"/>
  <c r="BA10" i="4"/>
  <c r="BA11" i="4"/>
  <c r="BA12" i="4"/>
  <c r="BA13" i="4"/>
  <c r="BA14" i="4"/>
  <c r="BA15" i="4"/>
  <c r="BA16" i="4"/>
  <c r="BA17" i="4"/>
  <c r="BA18" i="4"/>
  <c r="BA19" i="4"/>
  <c r="BA20" i="4"/>
  <c r="BA6" i="4"/>
  <c r="AW7" i="4"/>
  <c r="AW8" i="4"/>
  <c r="AW9" i="4"/>
  <c r="AW10" i="4"/>
  <c r="AW11" i="4"/>
  <c r="AW12" i="4"/>
  <c r="AW13" i="4"/>
  <c r="AW14" i="4"/>
  <c r="AW15" i="4"/>
  <c r="AW16" i="4"/>
  <c r="AW17" i="4"/>
  <c r="AW18" i="4"/>
  <c r="AW19" i="4"/>
  <c r="AW20" i="4"/>
  <c r="AW21" i="4"/>
  <c r="AW22" i="4"/>
  <c r="AW23" i="4"/>
  <c r="AW24" i="4"/>
  <c r="AW25" i="4"/>
  <c r="AW6" i="4"/>
  <c r="AS7" i="4"/>
  <c r="AS8" i="4"/>
  <c r="AS9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6" i="4"/>
  <c r="A10" i="1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9" i="11"/>
  <c r="M16" i="11"/>
  <c r="K16" i="11"/>
  <c r="M15" i="11"/>
  <c r="K15" i="11"/>
  <c r="M14" i="11"/>
  <c r="K14" i="11"/>
  <c r="M13" i="11"/>
  <c r="K13" i="11"/>
  <c r="M12" i="11"/>
  <c r="K12" i="11"/>
  <c r="M11" i="11"/>
  <c r="K11" i="11"/>
  <c r="M10" i="11"/>
  <c r="K10" i="11"/>
  <c r="M9" i="11"/>
  <c r="K9" i="11"/>
  <c r="M8" i="11"/>
  <c r="K8" i="11"/>
  <c r="CC11" i="4"/>
  <c r="CC12" i="4"/>
  <c r="CC13" i="4"/>
  <c r="CC14" i="4"/>
  <c r="CC15" i="4"/>
  <c r="CC16" i="4"/>
  <c r="CC17" i="4"/>
  <c r="CC18" i="4"/>
  <c r="CC10" i="4"/>
  <c r="N9" i="11" l="1"/>
  <c r="A25" i="11"/>
  <c r="A26" i="11" s="1"/>
  <c r="A27" i="11" s="1"/>
  <c r="A28" i="11" s="1"/>
  <c r="A29" i="11" s="1"/>
  <c r="A30" i="11" s="1"/>
  <c r="A31" i="11" s="1"/>
  <c r="N10" i="11" l="1"/>
  <c r="A32" i="1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N11" i="11" l="1"/>
  <c r="A48" i="11"/>
  <c r="A49" i="11" s="1"/>
  <c r="A50" i="11" s="1"/>
  <c r="A51" i="11" s="1"/>
  <c r="A52" i="11" s="1"/>
  <c r="A53" i="11" s="1"/>
  <c r="A54" i="11" s="1"/>
  <c r="A55" i="11" l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N12" i="11"/>
  <c r="A71" i="11" l="1"/>
  <c r="A72" i="11" s="1"/>
  <c r="A73" i="11" s="1"/>
  <c r="A74" i="11" s="1"/>
  <c r="A75" i="11" s="1"/>
  <c r="A76" i="11" s="1"/>
  <c r="A77" i="11" s="1"/>
  <c r="N13" i="11"/>
  <c r="A78" i="11" l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N14" i="11"/>
  <c r="A94" i="11" l="1"/>
  <c r="A95" i="11" s="1"/>
  <c r="A96" i="11" s="1"/>
  <c r="A97" i="11" s="1"/>
  <c r="A98" i="11" s="1"/>
  <c r="A99" i="11" s="1"/>
  <c r="A100" i="11" s="1"/>
  <c r="N15" i="11"/>
  <c r="N16" i="11" l="1"/>
  <c r="A101" i="11"/>
  <c r="A102" i="11" s="1"/>
  <c r="A103" i="11" s="1"/>
  <c r="A104" i="11" s="1"/>
  <c r="A105" i="11" s="1"/>
  <c r="A106" i="11" s="1"/>
  <c r="A107" i="11" s="1"/>
  <c r="A108" i="11" s="1"/>
  <c r="AB8" i="4" l="1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7" i="4"/>
  <c r="U6" i="4"/>
  <c r="BJ12" i="4"/>
  <c r="CD12" i="4"/>
  <c r="BX20" i="4"/>
  <c r="BX21" i="4"/>
  <c r="BR23" i="4"/>
  <c r="BS23" i="4"/>
  <c r="BR24" i="4"/>
  <c r="BS24" i="4"/>
  <c r="BS8" i="4"/>
  <c r="BR6" i="4"/>
  <c r="BX14" i="4"/>
  <c r="BX15" i="4"/>
  <c r="BX16" i="4"/>
  <c r="BX17" i="4"/>
  <c r="BX18" i="4"/>
  <c r="BX19" i="4"/>
  <c r="BX13" i="4"/>
  <c r="BR21" i="4"/>
  <c r="BS21" i="4"/>
  <c r="BR22" i="4"/>
  <c r="BS22" i="4"/>
  <c r="Y14" i="17" l="1"/>
  <c r="BR7" i="4" l="1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Y9" i="17"/>
  <c r="Y10" i="17"/>
  <c r="Y11" i="17"/>
  <c r="Y12" i="17"/>
  <c r="Y13" i="17"/>
  <c r="Y15" i="17"/>
  <c r="Y16" i="17"/>
  <c r="Y17" i="17"/>
  <c r="Y18" i="17"/>
  <c r="Y19" i="17"/>
  <c r="Y20" i="17"/>
  <c r="Y21" i="17"/>
  <c r="Y22" i="17"/>
  <c r="Y23" i="17"/>
  <c r="Y24" i="17"/>
  <c r="Y25" i="17"/>
  <c r="Y26" i="17"/>
  <c r="Y27" i="17"/>
  <c r="Y28" i="17"/>
  <c r="Y29" i="17"/>
  <c r="Y30" i="17"/>
  <c r="Y31" i="17"/>
  <c r="Y32" i="17"/>
  <c r="Y33" i="17"/>
  <c r="Y34" i="17"/>
  <c r="Y35" i="17"/>
  <c r="Y36" i="17"/>
  <c r="Y37" i="17"/>
  <c r="Y38" i="17"/>
  <c r="Y39" i="17"/>
  <c r="Y40" i="17"/>
  <c r="Y41" i="17"/>
  <c r="Y42" i="17"/>
  <c r="Y43" i="17"/>
  <c r="Y44" i="17"/>
  <c r="Y45" i="17"/>
  <c r="Y46" i="17"/>
  <c r="Y47" i="17"/>
  <c r="Y48" i="17"/>
  <c r="Y49" i="17"/>
  <c r="Y50" i="17"/>
  <c r="Y51" i="17"/>
  <c r="Y52" i="17"/>
  <c r="Y53" i="17"/>
  <c r="Y54" i="17"/>
  <c r="Y55" i="17"/>
  <c r="Y56" i="17"/>
  <c r="Y57" i="17"/>
  <c r="Y58" i="17"/>
  <c r="Y59" i="17"/>
  <c r="Y60" i="17"/>
  <c r="Y61" i="17"/>
  <c r="Y62" i="17"/>
  <c r="Y63" i="17"/>
  <c r="Y64" i="17"/>
  <c r="Y65" i="17"/>
  <c r="Y66" i="17"/>
  <c r="Y67" i="17"/>
  <c r="Y68" i="17"/>
  <c r="Y69" i="17"/>
  <c r="Y70" i="17"/>
  <c r="Y71" i="17"/>
  <c r="Y72" i="17"/>
  <c r="Y73" i="17"/>
  <c r="Y74" i="17"/>
  <c r="Y75" i="17"/>
  <c r="Y76" i="17"/>
  <c r="Y77" i="17"/>
  <c r="Y78" i="17"/>
  <c r="Y79" i="17"/>
  <c r="Y80" i="17"/>
  <c r="Y81" i="17"/>
  <c r="Y82" i="17"/>
  <c r="Y83" i="17"/>
  <c r="Y84" i="17"/>
  <c r="Y85" i="17"/>
  <c r="Y86" i="17"/>
  <c r="Y87" i="17"/>
  <c r="Y88" i="17"/>
  <c r="Y89" i="17"/>
  <c r="Y90" i="17"/>
  <c r="Y91" i="17"/>
  <c r="Y92" i="17"/>
  <c r="Y93" i="17"/>
  <c r="Y94" i="17"/>
  <c r="Y95" i="17"/>
  <c r="Y96" i="17"/>
  <c r="Y97" i="17"/>
  <c r="Y98" i="17"/>
  <c r="Y99" i="17"/>
  <c r="Y100" i="17"/>
  <c r="Y101" i="17"/>
  <c r="Y102" i="17"/>
  <c r="Y103" i="17"/>
  <c r="Y104" i="17"/>
  <c r="Y105" i="17"/>
  <c r="Y106" i="17"/>
  <c r="Y107" i="17"/>
  <c r="Y108" i="17"/>
  <c r="Y109" i="17"/>
  <c r="Y110" i="17"/>
  <c r="Y111" i="17"/>
  <c r="Y112" i="17"/>
  <c r="Y113" i="17"/>
  <c r="Y114" i="17"/>
  <c r="Y115" i="17"/>
  <c r="Y116" i="17"/>
  <c r="Y117" i="17"/>
  <c r="Y118" i="17"/>
  <c r="Y119" i="17"/>
  <c r="Y120" i="17"/>
  <c r="Y121" i="17"/>
  <c r="Y122" i="17"/>
  <c r="Y123" i="17"/>
  <c r="Y124" i="17"/>
  <c r="Y125" i="17"/>
  <c r="Y126" i="17"/>
  <c r="Y127" i="17"/>
  <c r="Y128" i="17"/>
  <c r="Y129" i="17"/>
  <c r="Y130" i="17"/>
  <c r="Y131" i="17"/>
  <c r="Y132" i="17"/>
  <c r="Y133" i="17"/>
  <c r="Y134" i="17"/>
  <c r="Y135" i="17"/>
  <c r="Y136" i="17"/>
  <c r="Y8" i="17"/>
  <c r="W1" i="17"/>
  <c r="N136" i="17" l="1"/>
  <c r="N135" i="17"/>
  <c r="N134" i="17"/>
  <c r="N133" i="17"/>
  <c r="N132" i="17"/>
  <c r="N131" i="17"/>
  <c r="N130" i="17"/>
  <c r="N129" i="17"/>
  <c r="N128" i="17"/>
  <c r="N127" i="17"/>
  <c r="N126" i="17"/>
  <c r="N125" i="17"/>
  <c r="N124" i="17"/>
  <c r="N123" i="17"/>
  <c r="N122" i="17"/>
  <c r="N121" i="17"/>
  <c r="N120" i="17"/>
  <c r="N119" i="17"/>
  <c r="N118" i="17"/>
  <c r="N117" i="17"/>
  <c r="N116" i="17"/>
  <c r="N115" i="17"/>
  <c r="N114" i="17"/>
  <c r="N113" i="17"/>
  <c r="N112" i="17"/>
  <c r="N111" i="17"/>
  <c r="N110" i="17"/>
  <c r="N109" i="17"/>
  <c r="N108" i="17"/>
  <c r="N107" i="17"/>
  <c r="N106" i="17"/>
  <c r="N105" i="17"/>
  <c r="N104" i="17"/>
  <c r="N103" i="17"/>
  <c r="N102" i="17"/>
  <c r="N101" i="17"/>
  <c r="N100" i="17"/>
  <c r="N99" i="17"/>
  <c r="N98" i="17"/>
  <c r="N97" i="17"/>
  <c r="N96" i="17"/>
  <c r="N95" i="17"/>
  <c r="N94" i="17"/>
  <c r="N93" i="17"/>
  <c r="N92" i="17"/>
  <c r="N91" i="17"/>
  <c r="N90" i="17"/>
  <c r="N89" i="17"/>
  <c r="N88" i="17"/>
  <c r="N87" i="17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U2" i="17"/>
  <c r="Z5" i="17" s="1"/>
  <c r="U1" i="17"/>
  <c r="BS20" i="4"/>
  <c r="BS19" i="4"/>
  <c r="BS18" i="4"/>
  <c r="BS17" i="4"/>
  <c r="BS16" i="4"/>
  <c r="BW15" i="4"/>
  <c r="BS15" i="4"/>
  <c r="BS14" i="4"/>
  <c r="BS13" i="4"/>
  <c r="BS12" i="4"/>
  <c r="BS11" i="4"/>
  <c r="BS10" i="4"/>
  <c r="BS9" i="4"/>
  <c r="BS7" i="4"/>
  <c r="BT7" i="4" s="1"/>
  <c r="AB7" i="4"/>
  <c r="AC7" i="4" s="1"/>
  <c r="AA7" i="4"/>
  <c r="W7" i="4"/>
  <c r="AB6" i="4"/>
  <c r="AC6" i="4" s="1"/>
  <c r="AA6" i="4"/>
  <c r="V6" i="4"/>
  <c r="W6" i="4" s="1"/>
  <c r="O6" i="4"/>
  <c r="I6" i="4"/>
  <c r="Z16" i="17" l="1"/>
  <c r="Z24" i="17"/>
  <c r="Z32" i="17"/>
  <c r="Z40" i="17"/>
  <c r="Z48" i="17"/>
  <c r="Z56" i="17"/>
  <c r="Z64" i="17"/>
  <c r="Z72" i="17"/>
  <c r="Z80" i="17"/>
  <c r="Z88" i="17"/>
  <c r="Z96" i="17"/>
  <c r="Z104" i="17"/>
  <c r="Z112" i="17"/>
  <c r="Z120" i="17"/>
  <c r="Z128" i="17"/>
  <c r="Z136" i="17"/>
  <c r="Z58" i="17"/>
  <c r="Z66" i="17"/>
  <c r="Z90" i="17"/>
  <c r="Z122" i="17"/>
  <c r="Z9" i="17"/>
  <c r="Z17" i="17"/>
  <c r="Z25" i="17"/>
  <c r="Z33" i="17"/>
  <c r="Z41" i="17"/>
  <c r="Z49" i="17"/>
  <c r="Z57" i="17"/>
  <c r="Z65" i="17"/>
  <c r="Z73" i="17"/>
  <c r="Z81" i="17"/>
  <c r="Z89" i="17"/>
  <c r="Z97" i="17"/>
  <c r="Z105" i="17"/>
  <c r="Z113" i="17"/>
  <c r="Z121" i="17"/>
  <c r="Z129" i="17"/>
  <c r="Z42" i="17"/>
  <c r="Z74" i="17"/>
  <c r="Z130" i="17"/>
  <c r="Z11" i="17"/>
  <c r="Z19" i="17"/>
  <c r="Z27" i="17"/>
  <c r="Z35" i="17"/>
  <c r="Z43" i="17"/>
  <c r="Z51" i="17"/>
  <c r="Z59" i="17"/>
  <c r="Z67" i="17"/>
  <c r="Z75" i="17"/>
  <c r="Z83" i="17"/>
  <c r="Z91" i="17"/>
  <c r="Z99" i="17"/>
  <c r="Z107" i="17"/>
  <c r="Z115" i="17"/>
  <c r="Z123" i="17"/>
  <c r="Z131" i="17"/>
  <c r="Z82" i="17"/>
  <c r="Z12" i="17"/>
  <c r="Z20" i="17"/>
  <c r="Z28" i="17"/>
  <c r="Z36" i="17"/>
  <c r="Z44" i="17"/>
  <c r="Z52" i="17"/>
  <c r="Z60" i="17"/>
  <c r="Z68" i="17"/>
  <c r="Z76" i="17"/>
  <c r="Z84" i="17"/>
  <c r="Z92" i="17"/>
  <c r="Z100" i="17"/>
  <c r="Z108" i="17"/>
  <c r="Z116" i="17"/>
  <c r="Z124" i="17"/>
  <c r="Z132" i="17"/>
  <c r="Z34" i="17"/>
  <c r="Z114" i="17"/>
  <c r="Z13" i="17"/>
  <c r="Z21" i="17"/>
  <c r="Z29" i="17"/>
  <c r="Z37" i="17"/>
  <c r="Z45" i="17"/>
  <c r="Z53" i="17"/>
  <c r="Z61" i="17"/>
  <c r="Z69" i="17"/>
  <c r="Z77" i="17"/>
  <c r="Z85" i="17"/>
  <c r="Z93" i="17"/>
  <c r="Z101" i="17"/>
  <c r="Z109" i="17"/>
  <c r="Z117" i="17"/>
  <c r="Z125" i="17"/>
  <c r="Z133" i="17"/>
  <c r="Z18" i="17"/>
  <c r="Z106" i="17"/>
  <c r="Z14" i="17"/>
  <c r="Z22" i="17"/>
  <c r="Z30" i="17"/>
  <c r="Z38" i="17"/>
  <c r="Z46" i="17"/>
  <c r="Z54" i="17"/>
  <c r="Z62" i="17"/>
  <c r="Z70" i="17"/>
  <c r="Z78" i="17"/>
  <c r="Z86" i="17"/>
  <c r="Z94" i="17"/>
  <c r="Z102" i="17"/>
  <c r="Z110" i="17"/>
  <c r="Z118" i="17"/>
  <c r="Z126" i="17"/>
  <c r="Z134" i="17"/>
  <c r="Z50" i="17"/>
  <c r="Z15" i="17"/>
  <c r="Z23" i="17"/>
  <c r="Z31" i="17"/>
  <c r="Z39" i="17"/>
  <c r="Z47" i="17"/>
  <c r="Z55" i="17"/>
  <c r="Z63" i="17"/>
  <c r="Z71" i="17"/>
  <c r="Z79" i="17"/>
  <c r="Z87" i="17"/>
  <c r="Z95" i="17"/>
  <c r="Z103" i="17"/>
  <c r="Z111" i="17"/>
  <c r="Z119" i="17"/>
  <c r="Z127" i="17"/>
  <c r="Z135" i="17"/>
  <c r="Z26" i="17"/>
  <c r="Z98" i="17"/>
  <c r="Z8" i="17"/>
  <c r="BT8" i="4"/>
  <c r="BT9" i="4" s="1"/>
  <c r="BT10" i="4" s="1"/>
  <c r="BT11" i="4" s="1"/>
  <c r="BT12" i="4" s="1"/>
  <c r="BT13" i="4" s="1"/>
  <c r="BT14" i="4" l="1"/>
  <c r="BT15" i="4" l="1"/>
  <c r="BT16" i="4" s="1"/>
  <c r="BV13" i="4" s="1"/>
  <c r="BT17" i="4" l="1"/>
  <c r="BV14" i="4" s="1"/>
  <c r="BT18" i="4" l="1"/>
  <c r="BT19" i="4" l="1"/>
  <c r="BV16" i="4" s="1"/>
  <c r="BV15" i="4"/>
  <c r="BT20" i="4"/>
  <c r="BV17" i="4" s="1"/>
  <c r="BT21" i="4" l="1"/>
  <c r="BT22" i="4" l="1"/>
  <c r="BV18" i="4"/>
  <c r="BV19" i="4" l="1"/>
  <c r="BT23" i="4"/>
  <c r="BT24" i="4" l="1"/>
  <c r="BV21" i="4" s="1"/>
  <c r="BV20" i="4"/>
</calcChain>
</file>

<file path=xl/sharedStrings.xml><?xml version="1.0" encoding="utf-8"?>
<sst xmlns="http://schemas.openxmlformats.org/spreadsheetml/2006/main" count="228" uniqueCount="90">
  <si>
    <t>x</t>
  </si>
  <si>
    <t>y</t>
  </si>
  <si>
    <t>initial notch</t>
  </si>
  <si>
    <t>beachmark1</t>
  </si>
  <si>
    <t>beachmark2</t>
  </si>
  <si>
    <t>beachmark3</t>
  </si>
  <si>
    <t>complete</t>
  </si>
  <si>
    <t>beachmark4</t>
  </si>
  <si>
    <t>beachmark5</t>
  </si>
  <si>
    <t>beachmark6</t>
  </si>
  <si>
    <t>beachmark7</t>
  </si>
  <si>
    <t>beachmark8</t>
  </si>
  <si>
    <t>along a</t>
  </si>
  <si>
    <t>origin</t>
  </si>
  <si>
    <t>notch</t>
  </si>
  <si>
    <t>benchmark1</t>
  </si>
  <si>
    <t>along c</t>
  </si>
  <si>
    <t>center</t>
  </si>
  <si>
    <t>edge of notch</t>
  </si>
  <si>
    <t>along 45 deg</t>
  </si>
  <si>
    <t>N</t>
  </si>
  <si>
    <t>c</t>
  </si>
  <si>
    <t>length</t>
  </si>
  <si>
    <t>C</t>
  </si>
  <si>
    <t>mm</t>
  </si>
  <si>
    <t>FCGR</t>
  </si>
  <si>
    <t>R=0.1</t>
  </si>
  <si>
    <t>R=0.5</t>
  </si>
  <si>
    <t>n</t>
  </si>
  <si>
    <t>z</t>
  </si>
  <si>
    <t>KI</t>
  </si>
  <si>
    <t>KII</t>
  </si>
  <si>
    <t>KIII</t>
  </si>
  <si>
    <t>2c</t>
  </si>
  <si>
    <t>45deg</t>
  </si>
  <si>
    <t>DeltaN</t>
  </si>
  <si>
    <t>no shape constraint</t>
  </si>
  <si>
    <t>160 elements along front</t>
  </si>
  <si>
    <t xml:space="preserve">reverse mission definition: </t>
  </si>
  <si>
    <t>loading mission, R=0.5 5k cycles followed by R=0.1 10k cycles</t>
  </si>
  <si>
    <t>elliptical</t>
  </si>
  <si>
    <t>a=</t>
  </si>
  <si>
    <t>c=</t>
  </si>
  <si>
    <t>deviations</t>
  </si>
  <si>
    <t>step 1</t>
  </si>
  <si>
    <t>pick the following crack front</t>
  </si>
  <si>
    <t>0 cycles</t>
  </si>
  <si>
    <t>D=</t>
  </si>
  <si>
    <t>d=</t>
  </si>
  <si>
    <t>R=</t>
  </si>
  <si>
    <t>r=</t>
  </si>
  <si>
    <t>extendedX</t>
  </si>
  <si>
    <t>circle</t>
  </si>
  <si>
    <t>radius</t>
  </si>
  <si>
    <t>beach mark 1</t>
  </si>
  <si>
    <t>beach mark 2</t>
  </si>
  <si>
    <t>beach mark 3</t>
  </si>
  <si>
    <t>initial crack size a=7.29, c=8</t>
  </si>
  <si>
    <t>10,90,200,700,3x1000,700,200,90,10,10,100,390,500,8x1000,500,390,100,10</t>
  </si>
  <si>
    <t>15k cycles</t>
  </si>
  <si>
    <t>step 39</t>
  </si>
  <si>
    <t>30k cycles</t>
  </si>
  <si>
    <t>beachmark9</t>
  </si>
  <si>
    <t>beachmark10</t>
  </si>
  <si>
    <t>beachmark11</t>
  </si>
  <si>
    <t>beach mark 4</t>
  </si>
  <si>
    <t>beach mark 5</t>
  </si>
  <si>
    <t>beach mark 6</t>
  </si>
  <si>
    <t>beach mark 7</t>
  </si>
  <si>
    <t>beach mark 8</t>
  </si>
  <si>
    <t>beach mark 9</t>
  </si>
  <si>
    <t>beach mark 10</t>
  </si>
  <si>
    <t>beach mark 11</t>
  </si>
  <si>
    <t>BS7910 mean - off nominal,1.12*C  R=0.1, 0.8*C R=0.5, tabular</t>
  </si>
  <si>
    <t>10,100,390,500,8x1000, 500,390,100,10,10,990,3x1000,990,10</t>
  </si>
  <si>
    <t>initial crack size a=4.98, c=6.27</t>
  </si>
  <si>
    <t>10k cycles</t>
  </si>
  <si>
    <t>step 16</t>
  </si>
  <si>
    <t>step 23</t>
  </si>
  <si>
    <t>25k cycles</t>
  </si>
  <si>
    <t>step  46</t>
  </si>
  <si>
    <t>step  62</t>
  </si>
  <si>
    <t>40k cycles</t>
  </si>
  <si>
    <t>step  69</t>
  </si>
  <si>
    <t>45k cycles</t>
  </si>
  <si>
    <t>step  85</t>
  </si>
  <si>
    <t>55k cycles</t>
  </si>
  <si>
    <t>step  92</t>
  </si>
  <si>
    <t>60k cycles</t>
  </si>
  <si>
    <t>BS7910 mean - nominal, R=0.1,  R=0.5, tabular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</si>
</sst>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11" fontId="0" fillId="0" borderId="0" xfId="0" applyNumberFormat="1"/>
    <xf numFmtId="164" fontId="0" fillId="0" borderId="0" xfId="0" applyNumberFormat="1"/>
    <xf numFmtId="0" fontId="0" fillId="3" borderId="0" xfId="0" applyFill="1"/>
    <xf numFmtId="11" fontId="0" fillId="3" borderId="0" xfId="0" applyNumberFormat="1" applyFill="1"/>
    <xf numFmtId="0" fontId="0" fillId="4" borderId="0" xfId="0" applyFill="1"/>
    <xf numFmtId="11" fontId="0" fillId="4" borderId="0" xfId="0" applyNumberFormat="1" applyFill="1"/>
    <xf numFmtId="2" fontId="0" fillId="0" borderId="0" xfId="0" applyNumberFormat="1"/>
    <xf numFmtId="10" fontId="0" fillId="0" borderId="0" xfId="0" applyNumberFormat="1"/>
    <xf numFmtId="11" fontId="0" fillId="2" borderId="0" xfId="0" applyNumberFormat="1" applyFill="1"/>
    <xf numFmtId="10" fontId="0" fillId="2" borderId="0" xfId="0" applyNumberFormat="1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data, analytical solution and 3D FEA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544244455733565E-2"/>
          <c:y val="0.14447564480639724"/>
          <c:w val="0.89548538880234818"/>
          <c:h val="0.74868400889493014"/>
        </c:manualLayout>
      </c:layout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xVal>
            <c:numRef>
              <c:f>digitizedData!$CD$10:$CD$18</c:f>
              <c:numCache>
                <c:formatCode>General</c:formatCode>
                <c:ptCount val="9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</c:numCache>
            </c:numRef>
          </c:xVal>
          <c:yVal>
            <c:numRef>
              <c:f>digitizedData!$CB$10:$CB$18</c:f>
              <c:numCache>
                <c:formatCode>General</c:formatCode>
                <c:ptCount val="9"/>
                <c:pt idx="0">
                  <c:v>4.2244060672514596</c:v>
                </c:pt>
                <c:pt idx="1">
                  <c:v>4.8195285849171503</c:v>
                </c:pt>
                <c:pt idx="2">
                  <c:v>4.8598485386885404</c:v>
                </c:pt>
                <c:pt idx="3">
                  <c:v>5.6904395863791404</c:v>
                </c:pt>
                <c:pt idx="4">
                  <c:v>5.7307595401505296</c:v>
                </c:pt>
                <c:pt idx="5">
                  <c:v>6.96455012555501</c:v>
                </c:pt>
                <c:pt idx="6">
                  <c:v>7.0532540238520598</c:v>
                </c:pt>
                <c:pt idx="7">
                  <c:v>8.7995918615984401</c:v>
                </c:pt>
                <c:pt idx="8">
                  <c:v>8.9621619152046694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2D-4BD9-AAEB-AAD5A64E0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12789320146650468"/>
              <c:y val="0.815598939720588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at</a:t>
                </a:r>
                <a:r>
                  <a:rPr lang="en-US" sz="1400" baseline="0"/>
                  <a:t> 45 deg</a:t>
                </a:r>
                <a:r>
                  <a:rPr lang="en-US" sz="1400"/>
                  <a:t> (mm)</a:t>
                </a:r>
              </a:p>
            </c:rich>
          </c:tx>
          <c:layout>
            <c:manualLayout>
              <c:xMode val="edge"/>
              <c:yMode val="edge"/>
              <c:x val="6.1409625647449555E-2"/>
              <c:y val="0.145948677516672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8979737167974446"/>
          <c:y val="0.5465448507315156"/>
          <c:w val="0.47294818806437766"/>
          <c:h val="0.33460653035728272"/>
        </c:manualLayout>
      </c:layout>
      <c:overlay val="0"/>
    </c:legend>
    <c:plotVisOnly val="1"/>
    <c:dispBlanksAs val="gap"/>
    <c:showDLblsOverMax val="0"/>
    <c:extLst/>
  </c:chart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marker>
            <c:symbol val="none"/>
          </c:marker>
          <c:xVal>
            <c:numRef>
              <c:f>BeachMarksvsPrediction!$G$9:$G$171</c:f>
              <c:numCache>
                <c:formatCode>0.00E+00</c:formatCode>
                <c:ptCount val="163"/>
                <c:pt idx="0">
                  <c:v>7.4847222029999996</c:v>
                </c:pt>
                <c:pt idx="1">
                  <c:v>7.4702850769999998</c:v>
                </c:pt>
                <c:pt idx="2">
                  <c:v>7.4495589180000001</c:v>
                </c:pt>
                <c:pt idx="3">
                  <c:v>7.4267497669999996</c:v>
                </c:pt>
                <c:pt idx="4">
                  <c:v>7.401563372</c:v>
                </c:pt>
                <c:pt idx="5">
                  <c:v>7.3732224610000001</c:v>
                </c:pt>
                <c:pt idx="6">
                  <c:v>7.3412763009999997</c:v>
                </c:pt>
                <c:pt idx="7">
                  <c:v>7.3057876679999998</c:v>
                </c:pt>
                <c:pt idx="8">
                  <c:v>7.266986245</c:v>
                </c:pt>
                <c:pt idx="9">
                  <c:v>7.2251370780000004</c:v>
                </c:pt>
                <c:pt idx="10">
                  <c:v>7.1805857240000002</c:v>
                </c:pt>
                <c:pt idx="11">
                  <c:v>7.1333812300000004</c:v>
                </c:pt>
                <c:pt idx="12">
                  <c:v>7.0836710749999998</c:v>
                </c:pt>
                <c:pt idx="13">
                  <c:v>7.0315054569999997</c:v>
                </c:pt>
                <c:pt idx="14">
                  <c:v>6.9769537340000003</c:v>
                </c:pt>
                <c:pt idx="15">
                  <c:v>6.9199757799999997</c:v>
                </c:pt>
                <c:pt idx="16">
                  <c:v>6.8607362180000004</c:v>
                </c:pt>
                <c:pt idx="17">
                  <c:v>6.79923477</c:v>
                </c:pt>
                <c:pt idx="18">
                  <c:v>6.7355085859999999</c:v>
                </c:pt>
                <c:pt idx="19">
                  <c:v>6.6695607959999998</c:v>
                </c:pt>
                <c:pt idx="20">
                  <c:v>6.6015107009999996</c:v>
                </c:pt>
                <c:pt idx="21">
                  <c:v>6.5313385249999998</c:v>
                </c:pt>
                <c:pt idx="22">
                  <c:v>6.4591362229999998</c:v>
                </c:pt>
                <c:pt idx="23">
                  <c:v>6.3849074870000004</c:v>
                </c:pt>
                <c:pt idx="24">
                  <c:v>6.3087918480000003</c:v>
                </c:pt>
                <c:pt idx="25">
                  <c:v>6.2306100689999999</c:v>
                </c:pt>
                <c:pt idx="26">
                  <c:v>6.1506202590000001</c:v>
                </c:pt>
                <c:pt idx="27">
                  <c:v>6.0687650980000001</c:v>
                </c:pt>
                <c:pt idx="28">
                  <c:v>5.9850774930000004</c:v>
                </c:pt>
                <c:pt idx="29">
                  <c:v>5.8996297149999997</c:v>
                </c:pt>
                <c:pt idx="30">
                  <c:v>5.8123188790000002</c:v>
                </c:pt>
                <c:pt idx="31">
                  <c:v>5.7233184140000004</c:v>
                </c:pt>
                <c:pt idx="32">
                  <c:v>5.6326362679999997</c:v>
                </c:pt>
                <c:pt idx="33">
                  <c:v>5.540308499</c:v>
                </c:pt>
                <c:pt idx="34">
                  <c:v>5.4464172</c:v>
                </c:pt>
                <c:pt idx="35">
                  <c:v>5.3508584240000001</c:v>
                </c:pt>
                <c:pt idx="36">
                  <c:v>5.2538704320000003</c:v>
                </c:pt>
                <c:pt idx="37">
                  <c:v>5.1554270679999998</c:v>
                </c:pt>
                <c:pt idx="38">
                  <c:v>5.0555393860000004</c:v>
                </c:pt>
                <c:pt idx="39">
                  <c:v>4.9541654409999998</c:v>
                </c:pt>
                <c:pt idx="40">
                  <c:v>4.8514535859999999</c:v>
                </c:pt>
                <c:pt idx="41">
                  <c:v>4.7473221089999997</c:v>
                </c:pt>
                <c:pt idx="42">
                  <c:v>4.6419650949999998</c:v>
                </c:pt>
                <c:pt idx="43">
                  <c:v>4.535323708</c:v>
                </c:pt>
                <c:pt idx="44">
                  <c:v>4.4275552170000001</c:v>
                </c:pt>
                <c:pt idx="45">
                  <c:v>4.3184583869999997</c:v>
                </c:pt>
                <c:pt idx="46">
                  <c:v>4.2083012120000003</c:v>
                </c:pt>
                <c:pt idx="47">
                  <c:v>4.0970940300000001</c:v>
                </c:pt>
                <c:pt idx="48">
                  <c:v>3.9848217730000002</c:v>
                </c:pt>
                <c:pt idx="49">
                  <c:v>3.871435258</c:v>
                </c:pt>
                <c:pt idx="50">
                  <c:v>3.7570874970000001</c:v>
                </c:pt>
                <c:pt idx="51">
                  <c:v>3.6418375009999999</c:v>
                </c:pt>
                <c:pt idx="52">
                  <c:v>3.525719525</c:v>
                </c:pt>
                <c:pt idx="53">
                  <c:v>3.4087107529999998</c:v>
                </c:pt>
                <c:pt idx="54">
                  <c:v>3.290757047</c:v>
                </c:pt>
                <c:pt idx="55">
                  <c:v>3.172013792</c:v>
                </c:pt>
                <c:pt idx="56">
                  <c:v>3.052564303</c:v>
                </c:pt>
                <c:pt idx="57">
                  <c:v>2.9324404959999999</c:v>
                </c:pt>
                <c:pt idx="58">
                  <c:v>2.8115872190000002</c:v>
                </c:pt>
                <c:pt idx="59">
                  <c:v>2.6901315750000001</c:v>
                </c:pt>
                <c:pt idx="60">
                  <c:v>2.5678360630000001</c:v>
                </c:pt>
                <c:pt idx="61">
                  <c:v>2.4449960609999999</c:v>
                </c:pt>
                <c:pt idx="62">
                  <c:v>2.3216344420000001</c:v>
                </c:pt>
                <c:pt idx="63">
                  <c:v>2.1977179229999999</c:v>
                </c:pt>
                <c:pt idx="64">
                  <c:v>2.073435908</c:v>
                </c:pt>
                <c:pt idx="65">
                  <c:v>1.948471931</c:v>
                </c:pt>
                <c:pt idx="66">
                  <c:v>1.823216384</c:v>
                </c:pt>
                <c:pt idx="67">
                  <c:v>1.6973603129999999</c:v>
                </c:pt>
                <c:pt idx="68">
                  <c:v>1.5711767379999999</c:v>
                </c:pt>
                <c:pt idx="69">
                  <c:v>1.444704998</c:v>
                </c:pt>
                <c:pt idx="70">
                  <c:v>1.317973523</c:v>
                </c:pt>
                <c:pt idx="71">
                  <c:v>1.1909328530000001</c:v>
                </c:pt>
                <c:pt idx="72">
                  <c:v>1.063437068</c:v>
                </c:pt>
                <c:pt idx="73">
                  <c:v>0.9357620512</c:v>
                </c:pt>
                <c:pt idx="74">
                  <c:v>0.80794641680000001</c:v>
                </c:pt>
                <c:pt idx="75">
                  <c:v>0.68001751799999999</c:v>
                </c:pt>
                <c:pt idx="76">
                  <c:v>0.55184709089999995</c:v>
                </c:pt>
                <c:pt idx="77">
                  <c:v>0.42363869640000001</c:v>
                </c:pt>
                <c:pt idx="78">
                  <c:v>0.29531136260000002</c:v>
                </c:pt>
                <c:pt idx="79">
                  <c:v>0.16682894149999999</c:v>
                </c:pt>
                <c:pt idx="80">
                  <c:v>3.8381448259999999E-2</c:v>
                </c:pt>
                <c:pt idx="81">
                  <c:v>-9.0058296790000006E-2</c:v>
                </c:pt>
                <c:pt idx="82">
                  <c:v>-0.21843324289999999</c:v>
                </c:pt>
                <c:pt idx="83">
                  <c:v>-0.34677376669999999</c:v>
                </c:pt>
                <c:pt idx="84">
                  <c:v>-0.47509561960000002</c:v>
                </c:pt>
                <c:pt idx="85">
                  <c:v>-0.60328693219999996</c:v>
                </c:pt>
                <c:pt idx="86">
                  <c:v>-0.73137502610000005</c:v>
                </c:pt>
                <c:pt idx="87">
                  <c:v>-0.85928156239999998</c:v>
                </c:pt>
                <c:pt idx="88">
                  <c:v>-0.98700310040000006</c:v>
                </c:pt>
                <c:pt idx="89">
                  <c:v>-1.114426288</c:v>
                </c:pt>
                <c:pt idx="90">
                  <c:v>-1.2417613009999999</c:v>
                </c:pt>
                <c:pt idx="91">
                  <c:v>-1.368735815</c:v>
                </c:pt>
                <c:pt idx="92">
                  <c:v>-1.4953862769999999</c:v>
                </c:pt>
                <c:pt idx="93">
                  <c:v>-1.62170722</c:v>
                </c:pt>
                <c:pt idx="94">
                  <c:v>-1.7475829869999999</c:v>
                </c:pt>
                <c:pt idx="95">
                  <c:v>-1.8732165489999999</c:v>
                </c:pt>
                <c:pt idx="96">
                  <c:v>-1.9983779930000001</c:v>
                </c:pt>
                <c:pt idx="97">
                  <c:v>-2.1230964110000001</c:v>
                </c:pt>
                <c:pt idx="98">
                  <c:v>-2.2473143229999999</c:v>
                </c:pt>
                <c:pt idx="99">
                  <c:v>-2.3708892509999999</c:v>
                </c:pt>
                <c:pt idx="100">
                  <c:v>-2.494076578</c:v>
                </c:pt>
                <c:pt idx="101">
                  <c:v>-2.6167332409999999</c:v>
                </c:pt>
                <c:pt idx="102">
                  <c:v>-2.738686027</c:v>
                </c:pt>
                <c:pt idx="103">
                  <c:v>-2.8598367960000002</c:v>
                </c:pt>
                <c:pt idx="104">
                  <c:v>-2.9804699810000002</c:v>
                </c:pt>
                <c:pt idx="105">
                  <c:v>-3.100311086</c:v>
                </c:pt>
                <c:pt idx="106">
                  <c:v>-3.2195244820000002</c:v>
                </c:pt>
                <c:pt idx="107">
                  <c:v>-3.3379080600000002</c:v>
                </c:pt>
                <c:pt idx="108">
                  <c:v>-3.4553090860000002</c:v>
                </c:pt>
                <c:pt idx="109">
                  <c:v>-3.5719773199999998</c:v>
                </c:pt>
                <c:pt idx="110">
                  <c:v>-3.6876987630000002</c:v>
                </c:pt>
                <c:pt idx="111">
                  <c:v>-3.8026337450000001</c:v>
                </c:pt>
                <c:pt idx="112">
                  <c:v>-3.9165647209999999</c:v>
                </c:pt>
                <c:pt idx="113">
                  <c:v>-4.0293435149999999</c:v>
                </c:pt>
                <c:pt idx="114">
                  <c:v>-4.1412075189999999</c:v>
                </c:pt>
                <c:pt idx="115">
                  <c:v>-4.2519438650000003</c:v>
                </c:pt>
                <c:pt idx="116">
                  <c:v>-4.3616257049999998</c:v>
                </c:pt>
                <c:pt idx="117">
                  <c:v>-4.4701457089999996</c:v>
                </c:pt>
                <c:pt idx="118">
                  <c:v>-4.5774754670000002</c:v>
                </c:pt>
                <c:pt idx="119">
                  <c:v>-4.6835354899999997</c:v>
                </c:pt>
                <c:pt idx="120">
                  <c:v>-4.7884516269999997</c:v>
                </c:pt>
                <c:pt idx="121">
                  <c:v>-4.8920431960000004</c:v>
                </c:pt>
                <c:pt idx="122">
                  <c:v>-4.9942101000000001</c:v>
                </c:pt>
                <c:pt idx="123">
                  <c:v>-5.0950125699999997</c:v>
                </c:pt>
                <c:pt idx="124">
                  <c:v>-5.1943107529999999</c:v>
                </c:pt>
                <c:pt idx="125">
                  <c:v>-5.2922943470000003</c:v>
                </c:pt>
                <c:pt idx="126">
                  <c:v>-5.3887231660000001</c:v>
                </c:pt>
                <c:pt idx="127">
                  <c:v>-5.4835894500000002</c:v>
                </c:pt>
                <c:pt idx="128">
                  <c:v>-5.5768978880000004</c:v>
                </c:pt>
                <c:pt idx="129">
                  <c:v>-5.6686694109999998</c:v>
                </c:pt>
                <c:pt idx="130">
                  <c:v>-5.7587586330000002</c:v>
                </c:pt>
                <c:pt idx="131">
                  <c:v>-5.84710441</c:v>
                </c:pt>
                <c:pt idx="132">
                  <c:v>-5.9336655540000001</c:v>
                </c:pt>
                <c:pt idx="133">
                  <c:v>-6.0184480999999996</c:v>
                </c:pt>
                <c:pt idx="134">
                  <c:v>-6.1014832410000004</c:v>
                </c:pt>
                <c:pt idx="135">
                  <c:v>-6.1826536939999999</c:v>
                </c:pt>
                <c:pt idx="136">
                  <c:v>-6.2618932210000002</c:v>
                </c:pt>
                <c:pt idx="137">
                  <c:v>-6.3391698400000003</c:v>
                </c:pt>
                <c:pt idx="138">
                  <c:v>-6.4145041880000004</c:v>
                </c:pt>
                <c:pt idx="139">
                  <c:v>-6.4877997130000002</c:v>
                </c:pt>
                <c:pt idx="140">
                  <c:v>-6.5591722519999998</c:v>
                </c:pt>
                <c:pt idx="141">
                  <c:v>-6.6284169239999997</c:v>
                </c:pt>
                <c:pt idx="142">
                  <c:v>-6.6955064200000001</c:v>
                </c:pt>
                <c:pt idx="143">
                  <c:v>-6.7604414080000002</c:v>
                </c:pt>
                <c:pt idx="144">
                  <c:v>-6.8232236100000003</c:v>
                </c:pt>
                <c:pt idx="145">
                  <c:v>-6.8837343750000004</c:v>
                </c:pt>
                <c:pt idx="146">
                  <c:v>-6.9418995729999997</c:v>
                </c:pt>
                <c:pt idx="147">
                  <c:v>-6.9976839279999998</c:v>
                </c:pt>
                <c:pt idx="148">
                  <c:v>-7.0510752910000001</c:v>
                </c:pt>
                <c:pt idx="149">
                  <c:v>-7.1019629609999999</c:v>
                </c:pt>
                <c:pt idx="150">
                  <c:v>-7.1503798710000002</c:v>
                </c:pt>
                <c:pt idx="151">
                  <c:v>-7.1960742599999996</c:v>
                </c:pt>
                <c:pt idx="152">
                  <c:v>-7.2391054160000001</c:v>
                </c:pt>
                <c:pt idx="153">
                  <c:v>-7.279267806</c:v>
                </c:pt>
                <c:pt idx="154">
                  <c:v>-7.3163811780000003</c:v>
                </c:pt>
                <c:pt idx="155">
                  <c:v>-7.350147915</c:v>
                </c:pt>
                <c:pt idx="156">
                  <c:v>-7.3802040050000004</c:v>
                </c:pt>
                <c:pt idx="157">
                  <c:v>-7.4061432050000002</c:v>
                </c:pt>
                <c:pt idx="158">
                  <c:v>-7.4277377690000002</c:v>
                </c:pt>
                <c:pt idx="159">
                  <c:v>-7.4451983889999998</c:v>
                </c:pt>
                <c:pt idx="160">
                  <c:v>-7.4552383100000004</c:v>
                </c:pt>
                <c:pt idx="161">
                  <c:v>-7.4631546999999996</c:v>
                </c:pt>
              </c:numCache>
            </c:numRef>
          </c:xVal>
          <c:yVal>
            <c:numRef>
              <c:f>BeachMarksvsPrediction!$I$9:$I$171</c:f>
              <c:numCache>
                <c:formatCode>0.00E+00</c:formatCode>
                <c:ptCount val="16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46-4C4B-AF4F-574274B7709F}"/>
            </c:ext>
          </c:extLst>
        </c:ser>
        <c:ser>
          <c:idx val="3"/>
          <c:order val="1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digitizedData!$G$6:$G$22</c:f>
              <c:numCache>
                <c:formatCode>General</c:formatCode>
                <c:ptCount val="17"/>
                <c:pt idx="0">
                  <c:v>5.9592889623811498</c:v>
                </c:pt>
                <c:pt idx="1">
                  <c:v>5.9122171696293204</c:v>
                </c:pt>
                <c:pt idx="2">
                  <c:v>5.6482983008448002</c:v>
                </c:pt>
                <c:pt idx="3">
                  <c:v>5.2633506110810702</c:v>
                </c:pt>
                <c:pt idx="4">
                  <c:v>4.6854538323740398</c:v>
                </c:pt>
                <c:pt idx="5">
                  <c:v>4.0108788331690297</c:v>
                </c:pt>
                <c:pt idx="6">
                  <c:v>3.3361680499464699</c:v>
                </c:pt>
                <c:pt idx="7">
                  <c:v>2.49240616486999</c:v>
                </c:pt>
                <c:pt idx="8">
                  <c:v>1.43152563572571</c:v>
                </c:pt>
                <c:pt idx="9">
                  <c:v>0.41844108076022002</c:v>
                </c:pt>
                <c:pt idx="10">
                  <c:v>-1.57509460361882E-2</c:v>
                </c:pt>
                <c:pt idx="11">
                  <c:v>-0.57074548711588802</c:v>
                </c:pt>
                <c:pt idx="12">
                  <c:v>-1.63257650438303</c:v>
                </c:pt>
                <c:pt idx="13">
                  <c:v>-2.4049612575656401</c:v>
                </c:pt>
                <c:pt idx="14">
                  <c:v>-3.0326907707147401</c:v>
                </c:pt>
              </c:numCache>
            </c:numRef>
          </c:xVal>
          <c:yVal>
            <c:numRef>
              <c:f>digitizedData!$I$6:$I$22</c:f>
              <c:numCache>
                <c:formatCode>General</c:formatCode>
                <c:ptCount val="17"/>
                <c:pt idx="0">
                  <c:v>-83.837560975609762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846-4C4B-AF4F-574274B7709F}"/>
            </c:ext>
          </c:extLst>
        </c:ser>
        <c:ser>
          <c:idx val="4"/>
          <c:order val="2"/>
          <c:spPr>
            <a:ln>
              <a:noFill/>
            </a:ln>
          </c:spPr>
          <c:marker>
            <c:symbol val="none"/>
          </c:marker>
          <c:xVal>
            <c:numRef>
              <c:f>digitizedData!$Y$6:$Y$18</c:f>
              <c:numCache>
                <c:formatCode>0.000</c:formatCode>
                <c:ptCount val="13"/>
                <c:pt idx="0">
                  <c:v>7.3899598712432901</c:v>
                </c:pt>
                <c:pt idx="1">
                  <c:v>7.3328375117497897</c:v>
                </c:pt>
                <c:pt idx="2" formatCode="General">
                  <c:v>7.2642557564847801</c:v>
                </c:pt>
                <c:pt idx="3" formatCode="General">
                  <c:v>7.1139521388034002</c:v>
                </c:pt>
                <c:pt idx="4" formatCode="General">
                  <c:v>6.8126682534046097</c:v>
                </c:pt>
                <c:pt idx="5" formatCode="General">
                  <c:v>6.1628659446078196</c:v>
                </c:pt>
                <c:pt idx="6" formatCode="General">
                  <c:v>5.3964397279876897</c:v>
                </c:pt>
                <c:pt idx="7" formatCode="General">
                  <c:v>4.78064454035668</c:v>
                </c:pt>
                <c:pt idx="8" formatCode="General">
                  <c:v>3.9322781871150099</c:v>
                </c:pt>
                <c:pt idx="9" formatCode="General">
                  <c:v>2.8045645060943198</c:v>
                </c:pt>
                <c:pt idx="10" formatCode="General">
                  <c:v>1.7928635651225</c:v>
                </c:pt>
                <c:pt idx="11" formatCode="General">
                  <c:v>1.0135809978177399</c:v>
                </c:pt>
                <c:pt idx="12" formatCode="General">
                  <c:v>2.4755193547940198E-2</c:v>
                </c:pt>
              </c:numCache>
            </c:numRef>
          </c:xVal>
          <c:yVal>
            <c:numRef>
              <c:f>digitizedData!$AA$6:$AA$18</c:f>
              <c:numCache>
                <c:formatCode>General</c:formatCode>
                <c:ptCount val="13"/>
                <c:pt idx="0">
                  <c:v>-83.746748184629297</c:v>
                </c:pt>
                <c:pt idx="1">
                  <c:v>-83.190410890487115</c:v>
                </c:pt>
                <c:pt idx="2">
                  <c:v>-82.541350713987924</c:v>
                </c:pt>
                <c:pt idx="3">
                  <c:v>-82.042965221318894</c:v>
                </c:pt>
                <c:pt idx="4">
                  <c:v>-81.405495405114323</c:v>
                </c:pt>
                <c:pt idx="5">
                  <c:v>-80.501447302133286</c:v>
                </c:pt>
                <c:pt idx="6">
                  <c:v>-79.748073882982439</c:v>
                </c:pt>
                <c:pt idx="7">
                  <c:v>-79.31923055208118</c:v>
                </c:pt>
                <c:pt idx="8">
                  <c:v>-78.832435419706769</c:v>
                </c:pt>
                <c:pt idx="9">
                  <c:v>-78.415182449100143</c:v>
                </c:pt>
                <c:pt idx="10">
                  <c:v>-78.171784882912945</c:v>
                </c:pt>
                <c:pt idx="11">
                  <c:v>-78.067471640261289</c:v>
                </c:pt>
                <c:pt idx="12">
                  <c:v>-78.032700559377389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846-4C4B-AF4F-574274B7709F}"/>
            </c:ext>
          </c:extLst>
        </c:ser>
        <c:ser>
          <c:idx val="5"/>
          <c:order val="3"/>
          <c:spPr>
            <a:ln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digitizedData!$S$7:$S$38</c:f>
              <c:numCache>
                <c:formatCode>0.000</c:formatCode>
                <c:ptCount val="32"/>
                <c:pt idx="0">
                  <c:v>6.4915170498510699</c:v>
                </c:pt>
                <c:pt idx="1">
                  <c:v>6.1558589584592003</c:v>
                </c:pt>
                <c:pt idx="2">
                  <c:v>5.7229342491599597</c:v>
                </c:pt>
                <c:pt idx="3">
                  <c:v>5.0246875695614799</c:v>
                </c:pt>
                <c:pt idx="4">
                  <c:v>4.1814235592160296</c:v>
                </c:pt>
                <c:pt idx="5">
                  <c:v>3.2656056221579099</c:v>
                </c:pt>
                <c:pt idx="6">
                  <c:v>2.1565217667822001</c:v>
                </c:pt>
                <c:pt idx="7">
                  <c:v>1.24016069365387</c:v>
                </c:pt>
                <c:pt idx="8">
                  <c:v>0.10640940842263601</c:v>
                </c:pt>
                <c:pt idx="9">
                  <c:v>-0.37607646728357802</c:v>
                </c:pt>
                <c:pt idx="10">
                  <c:v>-1.0759072937535099</c:v>
                </c:pt>
                <c:pt idx="11">
                  <c:v>-2.2343712701794498</c:v>
                </c:pt>
                <c:pt idx="12">
                  <c:v>-2.86201026065019</c:v>
                </c:pt>
                <c:pt idx="13">
                  <c:v>-1.72744427131363</c:v>
                </c:pt>
              </c:numCache>
            </c:numRef>
          </c:xVal>
          <c:yVal>
            <c:numRef>
              <c:f>digitizedData!$U$7:$U$38</c:f>
              <c:numCache>
                <c:formatCode>0.000</c:formatCode>
                <c:ptCount val="32"/>
                <c:pt idx="0">
                  <c:v>-83.044446529080687</c:v>
                </c:pt>
                <c:pt idx="1">
                  <c:v>-81.938893058161355</c:v>
                </c:pt>
                <c:pt idx="2">
                  <c:v>-81.241913696060053</c:v>
                </c:pt>
                <c:pt idx="3">
                  <c:v>-80.520900562851793</c:v>
                </c:pt>
                <c:pt idx="4">
                  <c:v>-79.944090056285191</c:v>
                </c:pt>
                <c:pt idx="5">
                  <c:v>-79.463414634146361</c:v>
                </c:pt>
                <c:pt idx="6">
                  <c:v>-79.126941838649159</c:v>
                </c:pt>
                <c:pt idx="7">
                  <c:v>-78.93467166979363</c:v>
                </c:pt>
                <c:pt idx="8">
                  <c:v>-78.886604127579744</c:v>
                </c:pt>
                <c:pt idx="9">
                  <c:v>-78.886604127579744</c:v>
                </c:pt>
                <c:pt idx="10">
                  <c:v>-79.006772983114459</c:v>
                </c:pt>
                <c:pt idx="11">
                  <c:v>-79.271144465290817</c:v>
                </c:pt>
                <c:pt idx="12">
                  <c:v>-79.487448405253289</c:v>
                </c:pt>
                <c:pt idx="13">
                  <c:v>-79.102908067542231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846-4C4B-AF4F-574274B7709F}"/>
            </c:ext>
          </c:extLst>
        </c:ser>
        <c:ser>
          <c:idx val="6"/>
          <c:order val="4"/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BeachMarksvsPrediction!$M$8:$M$136</c:f>
              <c:numCache>
                <c:formatCode>General</c:formatCode>
                <c:ptCount val="129"/>
                <c:pt idx="0">
                  <c:v>15.5</c:v>
                </c:pt>
                <c:pt idx="1">
                  <c:v>13</c:v>
                </c:pt>
                <c:pt idx="2">
                  <c:v>12</c:v>
                </c:pt>
                <c:pt idx="3" formatCode="0.00E+00">
                  <c:v>11</c:v>
                </c:pt>
                <c:pt idx="4" formatCode="0.00E+00">
                  <c:v>10</c:v>
                </c:pt>
                <c:pt idx="5" formatCode="0.00E+00">
                  <c:v>9.5</c:v>
                </c:pt>
                <c:pt idx="6" formatCode="0.00E+00">
                  <c:v>9.1697131990000003</c:v>
                </c:pt>
                <c:pt idx="7" formatCode="0.00E+00">
                  <c:v>9.1295178969999995</c:v>
                </c:pt>
                <c:pt idx="8" formatCode="0.00E+00">
                  <c:v>9.0819776149999996</c:v>
                </c:pt>
                <c:pt idx="9" formatCode="0.00E+00">
                  <c:v>9.0272057910000001</c:v>
                </c:pt>
                <c:pt idx="10" formatCode="0.00E+00">
                  <c:v>8.9653795340000002</c:v>
                </c:pt>
                <c:pt idx="11" formatCode="0.00E+00">
                  <c:v>8.8965480140000004</c:v>
                </c:pt>
                <c:pt idx="12" formatCode="0.00E+00">
                  <c:v>8.8242429740000006</c:v>
                </c:pt>
                <c:pt idx="13" formatCode="0.00E+00">
                  <c:v>8.745856195</c:v>
                </c:pt>
                <c:pt idx="14" formatCode="0.00E+00">
                  <c:v>8.6616025319999999</c:v>
                </c:pt>
                <c:pt idx="15" formatCode="0.00E+00">
                  <c:v>8.5716784270000002</c:v>
                </c:pt>
                <c:pt idx="16" formatCode="0.00E+00">
                  <c:v>8.4762631880000008</c:v>
                </c:pt>
                <c:pt idx="17" formatCode="0.00E+00">
                  <c:v>8.3755385899999997</c:v>
                </c:pt>
                <c:pt idx="18" formatCode="0.00E+00">
                  <c:v>8.2696498789999993</c:v>
                </c:pt>
                <c:pt idx="19" formatCode="0.00E+00">
                  <c:v>8.1587988659999997</c:v>
                </c:pt>
                <c:pt idx="20" formatCode="0.00E+00">
                  <c:v>8.0382676740000001</c:v>
                </c:pt>
                <c:pt idx="21" formatCode="0.00E+00">
                  <c:v>7.9128549130000003</c:v>
                </c:pt>
                <c:pt idx="22" formatCode="0.00E+00">
                  <c:v>7.7825190319999997</c:v>
                </c:pt>
                <c:pt idx="23" formatCode="0.00E+00">
                  <c:v>7.6476856020000001</c:v>
                </c:pt>
                <c:pt idx="24" formatCode="0.00E+00">
                  <c:v>7.5084621389999997</c:v>
                </c:pt>
                <c:pt idx="25" formatCode="0.00E+00">
                  <c:v>7.3650787900000001</c:v>
                </c:pt>
                <c:pt idx="26" formatCode="0.00E+00">
                  <c:v>7.2177967189999999</c:v>
                </c:pt>
                <c:pt idx="27" formatCode="0.00E+00">
                  <c:v>7.0666126350000003</c:v>
                </c:pt>
                <c:pt idx="28" formatCode="0.00E+00">
                  <c:v>6.9118020570000001</c:v>
                </c:pt>
                <c:pt idx="29" formatCode="0.00E+00">
                  <c:v>6.7535355429999999</c:v>
                </c:pt>
                <c:pt idx="30" formatCode="0.00E+00">
                  <c:v>6.5919773959999999</c:v>
                </c:pt>
                <c:pt idx="31" formatCode="0.00E+00">
                  <c:v>6.4272869320000003</c:v>
                </c:pt>
                <c:pt idx="32" formatCode="0.00E+00">
                  <c:v>6.2596171140000001</c:v>
                </c:pt>
                <c:pt idx="33" formatCode="0.00E+00">
                  <c:v>6.0891152679999996</c:v>
                </c:pt>
                <c:pt idx="34" formatCode="0.00E+00">
                  <c:v>5.9159236359999996</c:v>
                </c:pt>
                <c:pt idx="35" formatCode="0.00E+00">
                  <c:v>5.7402477489999999</c:v>
                </c:pt>
                <c:pt idx="36" formatCode="0.00E+00">
                  <c:v>5.5622667059999999</c:v>
                </c:pt>
                <c:pt idx="37" formatCode="0.00E+00">
                  <c:v>5.3817598980000003</c:v>
                </c:pt>
                <c:pt idx="38" formatCode="0.00E+00">
                  <c:v>5.1991658970000003</c:v>
                </c:pt>
                <c:pt idx="39" formatCode="0.00E+00">
                  <c:v>5.0144784639999997</c:v>
                </c:pt>
                <c:pt idx="40" formatCode="0.00E+00">
                  <c:v>4.8278597559999996</c:v>
                </c:pt>
                <c:pt idx="41" formatCode="0.00E+00">
                  <c:v>4.6395115410000001</c:v>
                </c:pt>
                <c:pt idx="42" formatCode="0.00E+00">
                  <c:v>4.4493007929999999</c:v>
                </c:pt>
                <c:pt idx="43" formatCode="0.00E+00">
                  <c:v>4.2574567800000001</c:v>
                </c:pt>
                <c:pt idx="44" formatCode="0.00E+00">
                  <c:v>4.0640761249999997</c:v>
                </c:pt>
                <c:pt idx="45" formatCode="0.00E+00">
                  <c:v>3.8692523099999998</c:v>
                </c:pt>
                <c:pt idx="46" formatCode="0.00E+00">
                  <c:v>3.6730756439999999</c:v>
                </c:pt>
                <c:pt idx="47" formatCode="0.00E+00">
                  <c:v>3.4756334849999999</c:v>
                </c:pt>
                <c:pt idx="48" formatCode="0.00E+00">
                  <c:v>3.2770104419999999</c:v>
                </c:pt>
                <c:pt idx="49" formatCode="0.00E+00">
                  <c:v>3.0772885169999999</c:v>
                </c:pt>
                <c:pt idx="50" formatCode="0.00E+00">
                  <c:v>2.8766269470000001</c:v>
                </c:pt>
                <c:pt idx="51" formatCode="0.00E+00">
                  <c:v>2.6751542750000001</c:v>
                </c:pt>
                <c:pt idx="52" formatCode="0.00E+00">
                  <c:v>2.4725552180000001</c:v>
                </c:pt>
                <c:pt idx="53" formatCode="0.00E+00">
                  <c:v>2.2692615699999998</c:v>
                </c:pt>
                <c:pt idx="54" formatCode="0.00E+00">
                  <c:v>2.0652074100000002</c:v>
                </c:pt>
                <c:pt idx="55" formatCode="0.00E+00">
                  <c:v>1.8605185820000001</c:v>
                </c:pt>
                <c:pt idx="56" formatCode="0.00E+00">
                  <c:v>1.655365239</c:v>
                </c:pt>
                <c:pt idx="57" formatCode="0.00E+00">
                  <c:v>1.4495573129999999</c:v>
                </c:pt>
                <c:pt idx="58" formatCode="0.00E+00">
                  <c:v>1.243301912</c:v>
                </c:pt>
                <c:pt idx="59" formatCode="0.00E+00">
                  <c:v>1.036664673</c:v>
                </c:pt>
                <c:pt idx="60" formatCode="0.00E+00">
                  <c:v>0.82971044910000002</c:v>
                </c:pt>
                <c:pt idx="61" formatCode="0.00E+00">
                  <c:v>0.62250342270000003</c:v>
                </c:pt>
                <c:pt idx="62" formatCode="0.00E+00">
                  <c:v>0.41510724409999999</c:v>
                </c:pt>
                <c:pt idx="63" formatCode="0.00E+00">
                  <c:v>0.20758516730000001</c:v>
                </c:pt>
                <c:pt idx="64" formatCode="0.00E+00">
                  <c:v>1.788576E-7</c:v>
                </c:pt>
                <c:pt idx="65" formatCode="0.00E+00">
                  <c:v>-0.2075030253</c:v>
                </c:pt>
                <c:pt idx="66" formatCode="0.00E+00">
                  <c:v>-0.41480982150000001</c:v>
                </c:pt>
                <c:pt idx="67" formatCode="0.00E+00">
                  <c:v>-0.62225852349999999</c:v>
                </c:pt>
                <c:pt idx="68" formatCode="0.00E+00">
                  <c:v>-0.82941766520000004</c:v>
                </c:pt>
                <c:pt idx="69" formatCode="0.00E+00">
                  <c:v>-1.0363645690000001</c:v>
                </c:pt>
                <c:pt idx="70" formatCode="0.00E+00">
                  <c:v>-1.2429784639999999</c:v>
                </c:pt>
                <c:pt idx="71" formatCode="0.00E+00">
                  <c:v>-1.449093263</c:v>
                </c:pt>
                <c:pt idx="72" formatCode="0.00E+00">
                  <c:v>-1.654902039</c:v>
                </c:pt>
                <c:pt idx="73" formatCode="0.00E+00">
                  <c:v>-1.860196857</c:v>
                </c:pt>
                <c:pt idx="74" formatCode="0.00E+00">
                  <c:v>-2.0649100300000001</c:v>
                </c:pt>
                <c:pt idx="75" formatCode="0.00E+00">
                  <c:v>-2.2689726320000001</c:v>
                </c:pt>
                <c:pt idx="76" formatCode="0.00E+00">
                  <c:v>-2.4723143479999998</c:v>
                </c:pt>
                <c:pt idx="77" formatCode="0.00E+00">
                  <c:v>-2.6748633210000001</c:v>
                </c:pt>
                <c:pt idx="78" formatCode="0.00E+00">
                  <c:v>-2.8765459920000001</c:v>
                </c:pt>
                <c:pt idx="79" formatCode="0.00E+00">
                  <c:v>-3.0772869520000001</c:v>
                </c:pt>
                <c:pt idx="80" formatCode="0.00E+00">
                  <c:v>-3.2769303129999998</c:v>
                </c:pt>
                <c:pt idx="81" formatCode="0.00E+00">
                  <c:v>-3.4753481850000001</c:v>
                </c:pt>
                <c:pt idx="82" formatCode="0.00E+00">
                  <c:v>-3.6728418170000001</c:v>
                </c:pt>
                <c:pt idx="83" formatCode="0.00E+00">
                  <c:v>-3.8689746349999998</c:v>
                </c:pt>
                <c:pt idx="84" formatCode="0.00E+00">
                  <c:v>-4.0637933029999997</c:v>
                </c:pt>
                <c:pt idx="85" formatCode="0.00E+00">
                  <c:v>-4.2571540710000004</c:v>
                </c:pt>
                <c:pt idx="86" formatCode="0.00E+00">
                  <c:v>-4.4488697730000002</c:v>
                </c:pt>
                <c:pt idx="87" formatCode="0.00E+00">
                  <c:v>-4.6390842289999998</c:v>
                </c:pt>
                <c:pt idx="88" formatCode="0.00E+00">
                  <c:v>-4.8275651249999996</c:v>
                </c:pt>
                <c:pt idx="89" formatCode="0.00E+00">
                  <c:v>-5.0142083489999996</c:v>
                </c:pt>
                <c:pt idx="90" formatCode="0.00E+00">
                  <c:v>-5.1989057799999996</c:v>
                </c:pt>
                <c:pt idx="91" formatCode="0.00E+00">
                  <c:v>-5.3815450970000001</c:v>
                </c:pt>
                <c:pt idx="92" formatCode="0.00E+00">
                  <c:v>-5.5620095630000002</c:v>
                </c:pt>
                <c:pt idx="93" formatCode="0.00E+00">
                  <c:v>-5.7401777970000003</c:v>
                </c:pt>
                <c:pt idx="94" formatCode="0.00E+00">
                  <c:v>-5.9159236450000003</c:v>
                </c:pt>
                <c:pt idx="95" formatCode="0.00E+00">
                  <c:v>-6.0890482080000004</c:v>
                </c:pt>
                <c:pt idx="96" formatCode="0.00E+00">
                  <c:v>-6.2593756310000002</c:v>
                </c:pt>
                <c:pt idx="97" formatCode="0.00E+00">
                  <c:v>-6.4270919439999998</c:v>
                </c:pt>
                <c:pt idx="98" formatCode="0.00E+00">
                  <c:v>-6.5917482209999996</c:v>
                </c:pt>
                <c:pt idx="99" formatCode="0.00E+00">
                  <c:v>-6.7533049399999996</c:v>
                </c:pt>
                <c:pt idx="100" formatCode="0.00E+00">
                  <c:v>-6.9115586210000002</c:v>
                </c:pt>
                <c:pt idx="101" formatCode="0.00E+00">
                  <c:v>-7.0662697809999999</c:v>
                </c:pt>
                <c:pt idx="102" formatCode="0.00E+00">
                  <c:v>-7.2174621160000001</c:v>
                </c:pt>
                <c:pt idx="103" formatCode="0.00E+00">
                  <c:v>-7.3648519270000001</c:v>
                </c:pt>
                <c:pt idx="104" formatCode="0.00E+00">
                  <c:v>-7.508257371</c:v>
                </c:pt>
                <c:pt idx="105" formatCode="0.00E+00">
                  <c:v>-7.647491112</c:v>
                </c:pt>
                <c:pt idx="106" formatCode="0.00E+00">
                  <c:v>-7.7823606889999999</c:v>
                </c:pt>
                <c:pt idx="107" formatCode="0.00E+00">
                  <c:v>-7.9126689109999999</c:v>
                </c:pt>
                <c:pt idx="108" formatCode="0.00E+00">
                  <c:v>-8.0382143660000001</c:v>
                </c:pt>
                <c:pt idx="109" formatCode="0.00E+00">
                  <c:v>-8.1587921950000002</c:v>
                </c:pt>
                <c:pt idx="110" formatCode="0.00E+00">
                  <c:v>-8.2741503279999993</c:v>
                </c:pt>
                <c:pt idx="111" formatCode="0.00E+00">
                  <c:v>-8.3840582910000006</c:v>
                </c:pt>
                <c:pt idx="112" formatCode="0.00E+00">
                  <c:v>-8.4885145479999995</c:v>
                </c:pt>
                <c:pt idx="113" formatCode="0.00E+00">
                  <c:v>-8.5871165119999997</c:v>
                </c:pt>
                <c:pt idx="114" formatCode="0.00E+00">
                  <c:v>-8.6797263779999998</c:v>
                </c:pt>
                <c:pt idx="115" formatCode="0.00E+00">
                  <c:v>-8.7661135609999992</c:v>
                </c:pt>
                <c:pt idx="116" formatCode="0.00E+00">
                  <c:v>-8.846042422</c:v>
                </c:pt>
                <c:pt idx="117" formatCode="0.00E+00">
                  <c:v>-8.9194207550000009</c:v>
                </c:pt>
                <c:pt idx="118" formatCode="0.00E+00">
                  <c:v>-8.9860083119999992</c:v>
                </c:pt>
                <c:pt idx="119" formatCode="0.00E+00">
                  <c:v>-9.0456330250000008</c:v>
                </c:pt>
                <c:pt idx="120" formatCode="0.00E+00">
                  <c:v>-9.0981355740000005</c:v>
                </c:pt>
                <c:pt idx="121" formatCode="0.00E+00">
                  <c:v>-9.1433694840000008</c:v>
                </c:pt>
                <c:pt idx="122" formatCode="0.00E+00">
                  <c:v>-9.1812112080000006</c:v>
                </c:pt>
                <c:pt idx="123" formatCode="0.00E+00">
                  <c:v>-9.5</c:v>
                </c:pt>
                <c:pt idx="124" formatCode="0.00E+00">
                  <c:v>-10</c:v>
                </c:pt>
                <c:pt idx="125" formatCode="0.00E+00">
                  <c:v>-11</c:v>
                </c:pt>
                <c:pt idx="126">
                  <c:v>-12</c:v>
                </c:pt>
                <c:pt idx="127">
                  <c:v>-13</c:v>
                </c:pt>
                <c:pt idx="128">
                  <c:v>-15.5</c:v>
                </c:pt>
              </c:numCache>
            </c:numRef>
          </c:xVal>
          <c:yVal>
            <c:numRef>
              <c:f>BeachMarksvsPrediction!$N$8:$N$136</c:f>
              <c:numCache>
                <c:formatCode>0.00E+00</c:formatCode>
                <c:ptCount val="129"/>
                <c:pt idx="0">
                  <c:v>-82.710171684019613</c:v>
                </c:pt>
                <c:pt idx="1">
                  <c:v>-83.139776882067707</c:v>
                </c:pt>
                <c:pt idx="2">
                  <c:v>-83.28999039500485</c:v>
                </c:pt>
                <c:pt idx="3">
                  <c:v>-83.427947955106745</c:v>
                </c:pt>
                <c:pt idx="4">
                  <c:v>-83.55371027069954</c:v>
                </c:pt>
                <c:pt idx="5">
                  <c:v>-83.612035616889514</c:v>
                </c:pt>
                <c:pt idx="6">
                  <c:v>-83.648902323031635</c:v>
                </c:pt>
                <c:pt idx="7">
                  <c:v>-83.653298817012342</c:v>
                </c:pt>
                <c:pt idx="8">
                  <c:v>-83.658473465636703</c:v>
                </c:pt>
                <c:pt idx="9">
                  <c:v>-83.664401364062471</c:v>
                </c:pt>
                <c:pt idx="10">
                  <c:v>-83.671049173602057</c:v>
                </c:pt>
                <c:pt idx="11">
                  <c:v>-83.67839585839701</c:v>
                </c:pt>
                <c:pt idx="12">
                  <c:v>-83.686051621138233</c:v>
                </c:pt>
                <c:pt idx="13">
                  <c:v>-83.694279968325077</c:v>
                </c:pt>
                <c:pt idx="14">
                  <c:v>-83.703041411753091</c:v>
                </c:pt>
                <c:pt idx="15">
                  <c:v>-83.71229795522342</c:v>
                </c:pt>
                <c:pt idx="16">
                  <c:v>-83.722013009529078</c:v>
                </c:pt>
                <c:pt idx="17">
                  <c:v>-83.732149460809978</c:v>
                </c:pt>
                <c:pt idx="18">
                  <c:v>-83.742673654945818</c:v>
                </c:pt>
                <c:pt idx="19">
                  <c:v>-83.753546199932089</c:v>
                </c:pt>
                <c:pt idx="20">
                  <c:v>-83.7652001298936</c:v>
                </c:pt>
                <c:pt idx="21">
                  <c:v>-83.777140241988519</c:v>
                </c:pt>
                <c:pt idx="22">
                  <c:v>-83.789348353573914</c:v>
                </c:pt>
                <c:pt idx="23">
                  <c:v>-83.80176254073038</c:v>
                </c:pt>
                <c:pt idx="24">
                  <c:v>-83.81435137437505</c:v>
                </c:pt>
                <c:pt idx="25">
                  <c:v>-83.82707268190326</c:v>
                </c:pt>
                <c:pt idx="26">
                  <c:v>-83.839882576988344</c:v>
                </c:pt>
                <c:pt idx="27">
                  <c:v>-83.852760752803235</c:v>
                </c:pt>
                <c:pt idx="28">
                  <c:v>-83.865663369014442</c:v>
                </c:pt>
                <c:pt idx="29">
                  <c:v>-83.878556602205762</c:v>
                </c:pt>
                <c:pt idx="30">
                  <c:v>-83.891407986817256</c:v>
                </c:pt>
                <c:pt idx="31">
                  <c:v>-83.904186324007355</c:v>
                </c:pt>
                <c:pt idx="32">
                  <c:v>-83.91686179538722</c:v>
                </c:pt>
                <c:pt idx="33">
                  <c:v>-83.929405903133912</c:v>
                </c:pt>
                <c:pt idx="34">
                  <c:v>-83.941791424373449</c:v>
                </c:pt>
                <c:pt idx="35">
                  <c:v>-83.953987730066174</c:v>
                </c:pt>
                <c:pt idx="36">
                  <c:v>-83.965967445693877</c:v>
                </c:pt>
                <c:pt idx="37">
                  <c:v>-83.977730145558709</c:v>
                </c:pt>
                <c:pt idx="38">
                  <c:v>-83.989232488310506</c:v>
                </c:pt>
                <c:pt idx="39">
                  <c:v>-84.000461342388363</c:v>
                </c:pt>
                <c:pt idx="40">
                  <c:v>-84.011393692620032</c:v>
                </c:pt>
                <c:pt idx="41">
                  <c:v>-84.022005645312518</c:v>
                </c:pt>
                <c:pt idx="42">
                  <c:v>-84.032292735908442</c:v>
                </c:pt>
                <c:pt idx="43">
                  <c:v>-84.042230823357087</c:v>
                </c:pt>
                <c:pt idx="44">
                  <c:v>-84.051804176056834</c:v>
                </c:pt>
                <c:pt idx="45">
                  <c:v>-84.060998010739553</c:v>
                </c:pt>
                <c:pt idx="46">
                  <c:v>-84.06979847313454</c:v>
                </c:pt>
                <c:pt idx="47">
                  <c:v>-84.078192605918616</c:v>
                </c:pt>
                <c:pt idx="48">
                  <c:v>-84.086168318951394</c:v>
                </c:pt>
                <c:pt idx="49">
                  <c:v>-84.093714363102904</c:v>
                </c:pt>
                <c:pt idx="50">
                  <c:v>-84.100817578712011</c:v>
                </c:pt>
                <c:pt idx="51">
                  <c:v>-84.107467264238494</c:v>
                </c:pt>
                <c:pt idx="52">
                  <c:v>-84.113666967348067</c:v>
                </c:pt>
                <c:pt idx="53">
                  <c:v>-84.119397001683993</c:v>
                </c:pt>
                <c:pt idx="54">
                  <c:v>-84.12465404596729</c:v>
                </c:pt>
                <c:pt idx="55">
                  <c:v>-84.129429872108574</c:v>
                </c:pt>
                <c:pt idx="56">
                  <c:v>-84.133716582149816</c:v>
                </c:pt>
                <c:pt idx="57">
                  <c:v>-84.137514127744041</c:v>
                </c:pt>
                <c:pt idx="58">
                  <c:v>-84.140814711741513</c:v>
                </c:pt>
                <c:pt idx="59">
                  <c:v>-84.143614293395757</c:v>
                </c:pt>
                <c:pt idx="60">
                  <c:v>-84.145909470221156</c:v>
                </c:pt>
                <c:pt idx="61">
                  <c:v>-84.147697469917304</c:v>
                </c:pt>
                <c:pt idx="62">
                  <c:v>-84.148976143360741</c:v>
                </c:pt>
                <c:pt idx="63">
                  <c:v>-84.149743959196442</c:v>
                </c:pt>
                <c:pt idx="64">
                  <c:v>-84.15</c:v>
                </c:pt>
                <c:pt idx="65">
                  <c:v>-84.149744161788703</c:v>
                </c:pt>
                <c:pt idx="66">
                  <c:v>-84.14897761002203</c:v>
                </c:pt>
                <c:pt idx="67">
                  <c:v>-84.147699281263371</c:v>
                </c:pt>
                <c:pt idx="68">
                  <c:v>-84.145912356671587</c:v>
                </c:pt>
                <c:pt idx="69">
                  <c:v>-84.143617990196518</c:v>
                </c:pt>
                <c:pt idx="70">
                  <c:v>-84.140819490530475</c:v>
                </c:pt>
                <c:pt idx="71">
                  <c:v>-84.137522121317119</c:v>
                </c:pt>
                <c:pt idx="72">
                  <c:v>-84.133725694523449</c:v>
                </c:pt>
                <c:pt idx="73">
                  <c:v>-84.129436986427095</c:v>
                </c:pt>
                <c:pt idx="74">
                  <c:v>-84.124661345933546</c:v>
                </c:pt>
                <c:pt idx="75">
                  <c:v>-84.119404795773704</c:v>
                </c:pt>
                <c:pt idx="76">
                  <c:v>-84.113674047473836</c:v>
                </c:pt>
                <c:pt idx="77">
                  <c:v>-84.107476517928959</c:v>
                </c:pt>
                <c:pt idx="78">
                  <c:v>-84.1008203476988</c:v>
                </c:pt>
                <c:pt idx="79">
                  <c:v>-84.093714420371825</c:v>
                </c:pt>
                <c:pt idx="80">
                  <c:v>-84.086171441704622</c:v>
                </c:pt>
                <c:pt idx="81">
                  <c:v>-84.078204399196224</c:v>
                </c:pt>
                <c:pt idx="82">
                  <c:v>-84.069808688894355</c:v>
                </c:pt>
                <c:pt idx="83">
                  <c:v>-84.061010791411064</c:v>
                </c:pt>
                <c:pt idx="84">
                  <c:v>-84.051817850600315</c:v>
                </c:pt>
                <c:pt idx="85">
                  <c:v>-84.042246157606755</c:v>
                </c:pt>
                <c:pt idx="86">
                  <c:v>-84.032315556236384</c:v>
                </c:pt>
                <c:pt idx="87">
                  <c:v>-84.022029239457467</c:v>
                </c:pt>
                <c:pt idx="88">
                  <c:v>-84.011410623580673</c:v>
                </c:pt>
                <c:pt idx="89">
                  <c:v>-84.000477466695514</c:v>
                </c:pt>
                <c:pt idx="90">
                  <c:v>-83.989248589868239</c:v>
                </c:pt>
                <c:pt idx="91">
                  <c:v>-83.977743910925327</c:v>
                </c:pt>
                <c:pt idx="92">
                  <c:v>-83.96598447955634</c:v>
                </c:pt>
                <c:pt idx="93">
                  <c:v>-83.953992512916429</c:v>
                </c:pt>
                <c:pt idx="94">
                  <c:v>-83.941791423739161</c:v>
                </c:pt>
                <c:pt idx="95">
                  <c:v>-83.929410768339437</c:v>
                </c:pt>
                <c:pt idx="96">
                  <c:v>-83.91687980799837</c:v>
                </c:pt>
                <c:pt idx="97">
                  <c:v>-83.90420126038606</c:v>
                </c:pt>
                <c:pt idx="98">
                  <c:v>-83.891425994501631</c:v>
                </c:pt>
                <c:pt idx="99">
                  <c:v>-83.878575169034505</c:v>
                </c:pt>
                <c:pt idx="100">
                  <c:v>-83.865683431475603</c:v>
                </c:pt>
                <c:pt idx="101">
                  <c:v>-83.852789645796079</c:v>
                </c:pt>
                <c:pt idx="102">
                  <c:v>-83.839911382372691</c:v>
                </c:pt>
                <c:pt idx="103">
                  <c:v>-83.827092613864195</c:v>
                </c:pt>
                <c:pt idx="104">
                  <c:v>-83.814369718150502</c:v>
                </c:pt>
                <c:pt idx="105">
                  <c:v>-83.801780289513431</c:v>
                </c:pt>
                <c:pt idx="106">
                  <c:v>-83.78936306063143</c:v>
                </c:pt>
                <c:pt idx="107">
                  <c:v>-83.777157809900032</c:v>
                </c:pt>
                <c:pt idx="108">
                  <c:v>-83.765205245413398</c:v>
                </c:pt>
                <c:pt idx="109">
                  <c:v>-83.753546849783064</c:v>
                </c:pt>
                <c:pt idx="110">
                  <c:v>-83.742229110226447</c:v>
                </c:pt>
                <c:pt idx="111">
                  <c:v>-83.731296816501739</c:v>
                </c:pt>
                <c:pt idx="112">
                  <c:v>-83.720771740162505</c:v>
                </c:pt>
                <c:pt idx="113">
                  <c:v>-83.710715741829247</c:v>
                </c:pt>
                <c:pt idx="114">
                  <c:v>-83.701163970419501</c:v>
                </c:pt>
                <c:pt idx="115">
                  <c:v>-83.692160642653107</c:v>
                </c:pt>
                <c:pt idx="116">
                  <c:v>-83.683750115946509</c:v>
                </c:pt>
                <c:pt idx="117">
                  <c:v>-83.675960905120633</c:v>
                </c:pt>
                <c:pt idx="118">
                  <c:v>-83.668836221239914</c:v>
                </c:pt>
                <c:pt idx="119">
                  <c:v>-83.66241105285593</c:v>
                </c:pt>
                <c:pt idx="120">
                  <c:v>-83.656717776142258</c:v>
                </c:pt>
                <c:pt idx="121">
                  <c:v>-83.651785961084286</c:v>
                </c:pt>
                <c:pt idx="122">
                  <c:v>-83.647641094977061</c:v>
                </c:pt>
                <c:pt idx="123">
                  <c:v>-83.612035616889514</c:v>
                </c:pt>
                <c:pt idx="124">
                  <c:v>-83.55371027069954</c:v>
                </c:pt>
                <c:pt idx="125">
                  <c:v>-83.427947955106745</c:v>
                </c:pt>
                <c:pt idx="126">
                  <c:v>-83.28999039500485</c:v>
                </c:pt>
                <c:pt idx="127">
                  <c:v>-83.139776882067707</c:v>
                </c:pt>
                <c:pt idx="128">
                  <c:v>-82.710171684019613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846-4C4B-AF4F-574274B7709F}"/>
            </c:ext>
          </c:extLst>
        </c:ser>
        <c:ser>
          <c:idx val="7"/>
          <c:order val="5"/>
          <c:marker>
            <c:symbol val="none"/>
          </c:marker>
          <c:xVal>
            <c:numRef>
              <c:f>digitizedData!#REF!</c:f>
            </c:numRef>
          </c:xVal>
          <c:yVal>
            <c:numRef>
              <c:f>digitizedData!#REF!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846-4C4B-AF4F-574274B7709F}"/>
            </c:ext>
          </c:extLst>
        </c:ser>
        <c:ser>
          <c:idx val="8"/>
          <c:order val="6"/>
          <c:spPr>
            <a:ln>
              <a:noFill/>
            </a:ln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digitizedData!$M$6:$M$21</c:f>
              <c:numCache>
                <c:formatCode>General</c:formatCode>
                <c:ptCount val="16"/>
                <c:pt idx="0">
                  <c:v>6.1040799864321897</c:v>
                </c:pt>
                <c:pt idx="1">
                  <c:v>6.08099670344812</c:v>
                </c:pt>
                <c:pt idx="2">
                  <c:v>5.9375635195726097</c:v>
                </c:pt>
                <c:pt idx="3">
                  <c:v>5.4566165293986701</c:v>
                </c:pt>
                <c:pt idx="4">
                  <c:v>4.8548217636022502</c:v>
                </c:pt>
                <c:pt idx="5">
                  <c:v>3.93927539457923</c:v>
                </c:pt>
                <c:pt idx="6">
                  <c:v>2.7823503036855599</c:v>
                </c:pt>
                <c:pt idx="7">
                  <c:v>1.62492733806086</c:v>
                </c:pt>
                <c:pt idx="8">
                  <c:v>0.61197856711291998</c:v>
                </c:pt>
                <c:pt idx="9">
                  <c:v>-1.5343593983528201E-2</c:v>
                </c:pt>
                <c:pt idx="10">
                  <c:v>-1.05282401076944</c:v>
                </c:pt>
                <c:pt idx="11">
                  <c:v>-1.9458754942177801</c:v>
                </c:pt>
                <c:pt idx="12">
                  <c:v>-2.62167254958077</c:v>
                </c:pt>
                <c:pt idx="13">
                  <c:v>-3.1046110386788301</c:v>
                </c:pt>
              </c:numCache>
            </c:numRef>
          </c:xVal>
          <c:yVal>
            <c:numRef>
              <c:f>digitizedData!$O$6:$O$21</c:f>
              <c:numCache>
                <c:formatCode>General</c:formatCode>
                <c:ptCount val="16"/>
                <c:pt idx="0">
                  <c:v>-83.813527204502819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846-4C4B-AF4F-574274B7709F}"/>
            </c:ext>
          </c:extLst>
        </c:ser>
        <c:ser>
          <c:idx val="13"/>
          <c:order val="7"/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BeachMarksvsPrediction!$Y$8:$Y$180</c:f>
              <c:numCache>
                <c:formatCode>General</c:formatCode>
                <c:ptCount val="173"/>
                <c:pt idx="0">
                  <c:v>15.5</c:v>
                </c:pt>
                <c:pt idx="1">
                  <c:v>13</c:v>
                </c:pt>
                <c:pt idx="2">
                  <c:v>12</c:v>
                </c:pt>
                <c:pt idx="3">
                  <c:v>11</c:v>
                </c:pt>
                <c:pt idx="4">
                  <c:v>10</c:v>
                </c:pt>
                <c:pt idx="5">
                  <c:v>9.5</c:v>
                </c:pt>
                <c:pt idx="6" formatCode="0.00E+00">
                  <c:v>9.1697131990000003</c:v>
                </c:pt>
                <c:pt idx="7">
                  <c:v>9.1295178969999995</c:v>
                </c:pt>
                <c:pt idx="8">
                  <c:v>9.0819776149999996</c:v>
                </c:pt>
                <c:pt idx="9">
                  <c:v>9.0272057910000001</c:v>
                </c:pt>
                <c:pt idx="10">
                  <c:v>8.9653795340000002</c:v>
                </c:pt>
                <c:pt idx="11">
                  <c:v>8.8965480140000004</c:v>
                </c:pt>
                <c:pt idx="12">
                  <c:v>8.8242429740000006</c:v>
                </c:pt>
                <c:pt idx="13">
                  <c:v>8.745856195</c:v>
                </c:pt>
                <c:pt idx="14">
                  <c:v>8.6616025319999999</c:v>
                </c:pt>
                <c:pt idx="15">
                  <c:v>8.5716784270000002</c:v>
                </c:pt>
                <c:pt idx="16">
                  <c:v>8.4762631880000008</c:v>
                </c:pt>
                <c:pt idx="17">
                  <c:v>8.3755385899999997</c:v>
                </c:pt>
                <c:pt idx="18">
                  <c:v>8.2696498789999993</c:v>
                </c:pt>
                <c:pt idx="19">
                  <c:v>8.1587988659999997</c:v>
                </c:pt>
                <c:pt idx="20">
                  <c:v>8.0382676740000001</c:v>
                </c:pt>
                <c:pt idx="21">
                  <c:v>7.9128549130000003</c:v>
                </c:pt>
                <c:pt idx="22">
                  <c:v>7.7825190319999997</c:v>
                </c:pt>
                <c:pt idx="23">
                  <c:v>7.6476856020000001</c:v>
                </c:pt>
                <c:pt idx="24">
                  <c:v>7.5084621389999997</c:v>
                </c:pt>
                <c:pt idx="25">
                  <c:v>7.3650787900000001</c:v>
                </c:pt>
                <c:pt idx="26">
                  <c:v>7.2177967189999999</c:v>
                </c:pt>
                <c:pt idx="27">
                  <c:v>7.0666126350000003</c:v>
                </c:pt>
                <c:pt idx="28">
                  <c:v>6.9118020570000001</c:v>
                </c:pt>
                <c:pt idx="29">
                  <c:v>6.7535355429999999</c:v>
                </c:pt>
                <c:pt idx="30">
                  <c:v>6.5919773959999999</c:v>
                </c:pt>
                <c:pt idx="31">
                  <c:v>6.4272869320000003</c:v>
                </c:pt>
                <c:pt idx="32">
                  <c:v>6.2596171140000001</c:v>
                </c:pt>
                <c:pt idx="33">
                  <c:v>6.0891152679999996</c:v>
                </c:pt>
                <c:pt idx="34">
                  <c:v>5.9159236359999996</c:v>
                </c:pt>
                <c:pt idx="35">
                  <c:v>5.7402477489999999</c:v>
                </c:pt>
                <c:pt idx="36">
                  <c:v>5.5622667059999999</c:v>
                </c:pt>
                <c:pt idx="37">
                  <c:v>5.3817598980000003</c:v>
                </c:pt>
                <c:pt idx="38">
                  <c:v>5.1991658970000003</c:v>
                </c:pt>
                <c:pt idx="39">
                  <c:v>5.0144784639999997</c:v>
                </c:pt>
                <c:pt idx="40">
                  <c:v>4.8278597559999996</c:v>
                </c:pt>
                <c:pt idx="41">
                  <c:v>4.6395115410000001</c:v>
                </c:pt>
                <c:pt idx="42">
                  <c:v>4.4493007929999999</c:v>
                </c:pt>
                <c:pt idx="43">
                  <c:v>4.2574567800000001</c:v>
                </c:pt>
                <c:pt idx="44">
                  <c:v>4.0640761249999997</c:v>
                </c:pt>
                <c:pt idx="45">
                  <c:v>3.8692523099999998</c:v>
                </c:pt>
                <c:pt idx="46">
                  <c:v>3.6730756439999999</c:v>
                </c:pt>
                <c:pt idx="47">
                  <c:v>3.4756334849999999</c:v>
                </c:pt>
                <c:pt idx="48">
                  <c:v>3.2770104419999999</c:v>
                </c:pt>
                <c:pt idx="49">
                  <c:v>3.0772885169999999</c:v>
                </c:pt>
                <c:pt idx="50">
                  <c:v>2.8766269470000001</c:v>
                </c:pt>
                <c:pt idx="51">
                  <c:v>2.6751542750000001</c:v>
                </c:pt>
                <c:pt idx="52">
                  <c:v>2.4725552180000001</c:v>
                </c:pt>
                <c:pt idx="53">
                  <c:v>2.2692615699999998</c:v>
                </c:pt>
                <c:pt idx="54">
                  <c:v>2.0652074100000002</c:v>
                </c:pt>
                <c:pt idx="55">
                  <c:v>1.8605185820000001</c:v>
                </c:pt>
                <c:pt idx="56">
                  <c:v>1.655365239</c:v>
                </c:pt>
                <c:pt idx="57">
                  <c:v>1.4495573129999999</c:v>
                </c:pt>
                <c:pt idx="58">
                  <c:v>1.243301912</c:v>
                </c:pt>
                <c:pt idx="59">
                  <c:v>1.036664673</c:v>
                </c:pt>
                <c:pt idx="60">
                  <c:v>0.82971044910000002</c:v>
                </c:pt>
                <c:pt idx="61">
                  <c:v>0.62250342270000003</c:v>
                </c:pt>
                <c:pt idx="62">
                  <c:v>0.41510724409999999</c:v>
                </c:pt>
                <c:pt idx="63">
                  <c:v>0.20758516730000001</c:v>
                </c:pt>
                <c:pt idx="64">
                  <c:v>1.788576E-7</c:v>
                </c:pt>
                <c:pt idx="65">
                  <c:v>-0.2075030253</c:v>
                </c:pt>
                <c:pt idx="66">
                  <c:v>-0.41480982150000001</c:v>
                </c:pt>
                <c:pt idx="67">
                  <c:v>-0.62225852349999999</c:v>
                </c:pt>
                <c:pt idx="68">
                  <c:v>-0.82941766520000004</c:v>
                </c:pt>
                <c:pt idx="69">
                  <c:v>-1.0363645690000001</c:v>
                </c:pt>
                <c:pt idx="70">
                  <c:v>-1.2429784639999999</c:v>
                </c:pt>
                <c:pt idx="71">
                  <c:v>-1.449093263</c:v>
                </c:pt>
                <c:pt idx="72">
                  <c:v>-1.654902039</c:v>
                </c:pt>
                <c:pt idx="73">
                  <c:v>-1.860196857</c:v>
                </c:pt>
                <c:pt idx="74">
                  <c:v>-2.0649100300000001</c:v>
                </c:pt>
                <c:pt idx="75">
                  <c:v>-2.2689726320000001</c:v>
                </c:pt>
                <c:pt idx="76">
                  <c:v>-2.4723143479999998</c:v>
                </c:pt>
                <c:pt idx="77">
                  <c:v>-2.6748633210000001</c:v>
                </c:pt>
                <c:pt idx="78">
                  <c:v>-2.8765459920000001</c:v>
                </c:pt>
                <c:pt idx="79">
                  <c:v>-3.0772869520000001</c:v>
                </c:pt>
                <c:pt idx="80">
                  <c:v>-3.2769303129999998</c:v>
                </c:pt>
                <c:pt idx="81">
                  <c:v>-3.4753481850000001</c:v>
                </c:pt>
                <c:pt idx="82">
                  <c:v>-3.6728418170000001</c:v>
                </c:pt>
                <c:pt idx="83">
                  <c:v>-3.8689746349999998</c:v>
                </c:pt>
                <c:pt idx="84">
                  <c:v>-4.0637933029999997</c:v>
                </c:pt>
                <c:pt idx="85">
                  <c:v>-4.2571540710000004</c:v>
                </c:pt>
                <c:pt idx="86">
                  <c:v>-4.4488697730000002</c:v>
                </c:pt>
                <c:pt idx="87">
                  <c:v>-4.6390842289999998</c:v>
                </c:pt>
                <c:pt idx="88">
                  <c:v>-4.8275651249999996</c:v>
                </c:pt>
                <c:pt idx="89">
                  <c:v>-5.0142083489999996</c:v>
                </c:pt>
                <c:pt idx="90">
                  <c:v>-5.1989057799999996</c:v>
                </c:pt>
                <c:pt idx="91">
                  <c:v>-5.3815450970000001</c:v>
                </c:pt>
                <c:pt idx="92">
                  <c:v>-5.5620095630000002</c:v>
                </c:pt>
                <c:pt idx="93">
                  <c:v>-5.7401777970000003</c:v>
                </c:pt>
                <c:pt idx="94">
                  <c:v>-5.9159236450000003</c:v>
                </c:pt>
                <c:pt idx="95">
                  <c:v>-6.0890482080000004</c:v>
                </c:pt>
                <c:pt idx="96">
                  <c:v>-6.2593756310000002</c:v>
                </c:pt>
                <c:pt idx="97">
                  <c:v>-6.4270919439999998</c:v>
                </c:pt>
                <c:pt idx="98">
                  <c:v>-6.5917482209999996</c:v>
                </c:pt>
                <c:pt idx="99">
                  <c:v>-6.7533049399999996</c:v>
                </c:pt>
                <c:pt idx="100">
                  <c:v>-6.9115586210000002</c:v>
                </c:pt>
                <c:pt idx="101">
                  <c:v>-7.0662697809999999</c:v>
                </c:pt>
                <c:pt idx="102">
                  <c:v>-7.2174621160000001</c:v>
                </c:pt>
                <c:pt idx="103">
                  <c:v>-7.3648519270000001</c:v>
                </c:pt>
                <c:pt idx="104">
                  <c:v>-7.508257371</c:v>
                </c:pt>
                <c:pt idx="105">
                  <c:v>-7.647491112</c:v>
                </c:pt>
                <c:pt idx="106">
                  <c:v>-7.7823606889999999</c:v>
                </c:pt>
                <c:pt idx="107">
                  <c:v>-7.9126689109999999</c:v>
                </c:pt>
                <c:pt idx="108">
                  <c:v>-8.0382143660000001</c:v>
                </c:pt>
                <c:pt idx="109">
                  <c:v>-8.1587921950000002</c:v>
                </c:pt>
                <c:pt idx="110">
                  <c:v>-8.2741503279999993</c:v>
                </c:pt>
                <c:pt idx="111">
                  <c:v>-8.3840582910000006</c:v>
                </c:pt>
                <c:pt idx="112">
                  <c:v>-8.4885145479999995</c:v>
                </c:pt>
                <c:pt idx="113">
                  <c:v>-8.5871165119999997</c:v>
                </c:pt>
                <c:pt idx="114">
                  <c:v>-8.6797263779999998</c:v>
                </c:pt>
                <c:pt idx="115">
                  <c:v>-8.7661135609999992</c:v>
                </c:pt>
                <c:pt idx="116">
                  <c:v>-8.846042422</c:v>
                </c:pt>
                <c:pt idx="117">
                  <c:v>-8.9194207550000009</c:v>
                </c:pt>
                <c:pt idx="118">
                  <c:v>-8.9860083119999992</c:v>
                </c:pt>
                <c:pt idx="119">
                  <c:v>-9.0456330250000008</c:v>
                </c:pt>
                <c:pt idx="120">
                  <c:v>-9.0981355740000005</c:v>
                </c:pt>
                <c:pt idx="121">
                  <c:v>-9.1433694840000008</c:v>
                </c:pt>
                <c:pt idx="122">
                  <c:v>-9.1812112080000006</c:v>
                </c:pt>
                <c:pt idx="123">
                  <c:v>-9.5</c:v>
                </c:pt>
                <c:pt idx="124">
                  <c:v>-10</c:v>
                </c:pt>
                <c:pt idx="125">
                  <c:v>-11</c:v>
                </c:pt>
                <c:pt idx="126">
                  <c:v>-12</c:v>
                </c:pt>
                <c:pt idx="127">
                  <c:v>-13</c:v>
                </c:pt>
                <c:pt idx="128">
                  <c:v>-15.5</c:v>
                </c:pt>
              </c:numCache>
            </c:numRef>
          </c:xVal>
          <c:yVal>
            <c:numRef>
              <c:f>BeachMarksvsPrediction!$Z$8:$Z$180</c:f>
              <c:numCache>
                <c:formatCode>0.00E+00</c:formatCode>
                <c:ptCount val="173"/>
                <c:pt idx="0">
                  <c:v>-69.687029639668239</c:v>
                </c:pt>
                <c:pt idx="1">
                  <c:v>-70.19638238541927</c:v>
                </c:pt>
                <c:pt idx="2">
                  <c:v>-70.374228947818679</c:v>
                </c:pt>
                <c:pt idx="3">
                  <c:v>-70.537451754369471</c:v>
                </c:pt>
                <c:pt idx="4">
                  <c:v>-70.686152109164922</c:v>
                </c:pt>
                <c:pt idx="5">
                  <c:v>-70.755085329607226</c:v>
                </c:pt>
                <c:pt idx="6">
                  <c:v>-70.798647302389085</c:v>
                </c:pt>
                <c:pt idx="7">
                  <c:v>-70.803841724643419</c:v>
                </c:pt>
                <c:pt idx="8">
                  <c:v>-70.809955391884259</c:v>
                </c:pt>
                <c:pt idx="9">
                  <c:v>-70.816958813598717</c:v>
                </c:pt>
                <c:pt idx="10">
                  <c:v>-70.824812529305959</c:v>
                </c:pt>
                <c:pt idx="11">
                  <c:v>-70.833491608381081</c:v>
                </c:pt>
                <c:pt idx="12">
                  <c:v>-70.842535499061668</c:v>
                </c:pt>
                <c:pt idx="13">
                  <c:v>-70.852255429283133</c:v>
                </c:pt>
                <c:pt idx="14">
                  <c:v>-70.86260467678035</c:v>
                </c:pt>
                <c:pt idx="15">
                  <c:v>-70.873538284356187</c:v>
                </c:pt>
                <c:pt idx="16">
                  <c:v>-70.885012960200243</c:v>
                </c:pt>
                <c:pt idx="17">
                  <c:v>-70.896984797150722</c:v>
                </c:pt>
                <c:pt idx="18">
                  <c:v>-70.909413979236604</c:v>
                </c:pt>
                <c:pt idx="19">
                  <c:v>-70.922253919796972</c:v>
                </c:pt>
                <c:pt idx="20">
                  <c:v>-70.936015907302874</c:v>
                </c:pt>
                <c:pt idx="21">
                  <c:v>-70.950115060694657</c:v>
                </c:pt>
                <c:pt idx="22">
                  <c:v>-70.96452985482648</c:v>
                </c:pt>
                <c:pt idx="23">
                  <c:v>-70.979187125050686</c:v>
                </c:pt>
                <c:pt idx="24">
                  <c:v>-70.994049724657941</c:v>
                </c:pt>
                <c:pt idx="25">
                  <c:v>-71.009067832334566</c:v>
                </c:pt>
                <c:pt idx="26">
                  <c:v>-71.02418961539226</c:v>
                </c:pt>
                <c:pt idx="27">
                  <c:v>-71.039391085980313</c:v>
                </c:pt>
                <c:pt idx="28">
                  <c:v>-71.054620485404399</c:v>
                </c:pt>
                <c:pt idx="29">
                  <c:v>-71.069837889708424</c:v>
                </c:pt>
                <c:pt idx="30">
                  <c:v>-71.085004987061978</c:v>
                </c:pt>
                <c:pt idx="31">
                  <c:v>-71.100084969666128</c:v>
                </c:pt>
                <c:pt idx="32">
                  <c:v>-71.115042667399976</c:v>
                </c:pt>
                <c:pt idx="33">
                  <c:v>-71.129844476513583</c:v>
                </c:pt>
                <c:pt idx="34">
                  <c:v>-71.144458305148518</c:v>
                </c:pt>
                <c:pt idx="35">
                  <c:v>-71.158848049839179</c:v>
                </c:pt>
                <c:pt idx="36">
                  <c:v>-71.172981454280276</c:v>
                </c:pt>
                <c:pt idx="37">
                  <c:v>-71.186858059618558</c:v>
                </c:pt>
                <c:pt idx="38">
                  <c:v>-71.200426782256528</c:v>
                </c:pt>
                <c:pt idx="39">
                  <c:v>-71.213672182622915</c:v>
                </c:pt>
                <c:pt idx="40">
                  <c:v>-71.226567165464289</c:v>
                </c:pt>
                <c:pt idx="41">
                  <c:v>-71.239083603461154</c:v>
                </c:pt>
                <c:pt idx="42">
                  <c:v>-71.251216287537233</c:v>
                </c:pt>
                <c:pt idx="43">
                  <c:v>-71.26293680284607</c:v>
                </c:pt>
                <c:pt idx="44">
                  <c:v>-71.274226654872976</c:v>
                </c:pt>
                <c:pt idx="45">
                  <c:v>-71.285068468519825</c:v>
                </c:pt>
                <c:pt idx="46">
                  <c:v>-71.295445964756084</c:v>
                </c:pt>
                <c:pt idx="47">
                  <c:v>-71.305343922303237</c:v>
                </c:pt>
                <c:pt idx="48">
                  <c:v>-71.314748142042987</c:v>
                </c:pt>
                <c:pt idx="49">
                  <c:v>-71.323645415690436</c:v>
                </c:pt>
                <c:pt idx="50">
                  <c:v>-71.332020281271951</c:v>
                </c:pt>
                <c:pt idx="51">
                  <c:v>-71.339860173713191</c:v>
                </c:pt>
                <c:pt idx="52">
                  <c:v>-71.347169325026073</c:v>
                </c:pt>
                <c:pt idx="53">
                  <c:v>-71.353924572702525</c:v>
                </c:pt>
                <c:pt idx="54">
                  <c:v>-71.360122045535221</c:v>
                </c:pt>
                <c:pt idx="55">
                  <c:v>-71.365752084638146</c:v>
                </c:pt>
                <c:pt idx="56">
                  <c:v>-71.370805417379955</c:v>
                </c:pt>
                <c:pt idx="57">
                  <c:v>-71.375282021133401</c:v>
                </c:pt>
                <c:pt idx="58">
                  <c:v>-71.379172735158662</c:v>
                </c:pt>
                <c:pt idx="59">
                  <c:v>-71.382472823206072</c:v>
                </c:pt>
                <c:pt idx="60">
                  <c:v>-71.385178297533542</c:v>
                </c:pt>
                <c:pt idx="61">
                  <c:v>-71.387285909248064</c:v>
                </c:pt>
                <c:pt idx="62">
                  <c:v>-71.388793139931252</c:v>
                </c:pt>
                <c:pt idx="63">
                  <c:v>-71.38969819517601</c:v>
                </c:pt>
                <c:pt idx="64">
                  <c:v>-71.39</c:v>
                </c:pt>
                <c:pt idx="65">
                  <c:v>-71.389698433979191</c:v>
                </c:pt>
                <c:pt idx="66">
                  <c:v>-71.388794868746643</c:v>
                </c:pt>
                <c:pt idx="67">
                  <c:v>-71.387288044370564</c:v>
                </c:pt>
                <c:pt idx="68">
                  <c:v>-71.385181699962459</c:v>
                </c:pt>
                <c:pt idx="69">
                  <c:v>-71.382477180888884</c:v>
                </c:pt>
                <c:pt idx="70">
                  <c:v>-71.379178368331139</c:v>
                </c:pt>
                <c:pt idx="71">
                  <c:v>-71.375291443994314</c:v>
                </c:pt>
                <c:pt idx="72">
                  <c:v>-71.370816159276984</c:v>
                </c:pt>
                <c:pt idx="73">
                  <c:v>-71.365760471343734</c:v>
                </c:pt>
                <c:pt idx="74">
                  <c:v>-71.360130651281779</c:v>
                </c:pt>
                <c:pt idx="75">
                  <c:v>-71.353933761182617</c:v>
                </c:pt>
                <c:pt idx="76">
                  <c:v>-71.347177672033197</c:v>
                </c:pt>
                <c:pt idx="77">
                  <c:v>-71.339871083525026</c:v>
                </c:pt>
                <c:pt idx="78">
                  <c:v>-71.332023545921572</c:v>
                </c:pt>
                <c:pt idx="79">
                  <c:v>-71.323645483212999</c:v>
                </c:pt>
                <c:pt idx="80">
                  <c:v>-71.31475182403527</c:v>
                </c:pt>
                <c:pt idx="81">
                  <c:v>-71.305357828097442</c:v>
                </c:pt>
                <c:pt idx="82">
                  <c:v>-71.295458010923085</c:v>
                </c:pt>
                <c:pt idx="83">
                  <c:v>-71.285083539782207</c:v>
                </c:pt>
                <c:pt idx="84">
                  <c:v>-71.274242780898717</c:v>
                </c:pt>
                <c:pt idx="85">
                  <c:v>-71.262954886924021</c:v>
                </c:pt>
                <c:pt idx="86">
                  <c:v>-71.251243201384824</c:v>
                </c:pt>
                <c:pt idx="87">
                  <c:v>-71.239111431265371</c:v>
                </c:pt>
                <c:pt idx="88">
                  <c:v>-71.226587135450231</c:v>
                </c:pt>
                <c:pt idx="89">
                  <c:v>-71.213691202133447</c:v>
                </c:pt>
                <c:pt idx="90">
                  <c:v>-71.200445775926724</c:v>
                </c:pt>
                <c:pt idx="91">
                  <c:v>-71.186874298349096</c:v>
                </c:pt>
                <c:pt idx="92">
                  <c:v>-71.173001549893172</c:v>
                </c:pt>
                <c:pt idx="93">
                  <c:v>-71.158853692698202</c:v>
                </c:pt>
                <c:pt idx="94">
                  <c:v>-71.144458304400146</c:v>
                </c:pt>
                <c:pt idx="95">
                  <c:v>-71.129850217195397</c:v>
                </c:pt>
                <c:pt idx="96">
                  <c:v>-71.115063922561745</c:v>
                </c:pt>
                <c:pt idx="97">
                  <c:v>-71.100102595870922</c:v>
                </c:pt>
                <c:pt idx="98">
                  <c:v>-71.085026238941097</c:v>
                </c:pt>
                <c:pt idx="99">
                  <c:v>-71.069859802783995</c:v>
                </c:pt>
                <c:pt idx="100">
                  <c:v>-71.054644165096491</c:v>
                </c:pt>
                <c:pt idx="101">
                  <c:v>-71.039425190397807</c:v>
                </c:pt>
                <c:pt idx="102">
                  <c:v>-71.024223618453618</c:v>
                </c:pt>
                <c:pt idx="103">
                  <c:v>-71.009091362257024</c:v>
                </c:pt>
                <c:pt idx="104">
                  <c:v>-70.994071381002115</c:v>
                </c:pt>
                <c:pt idx="105">
                  <c:v>-70.979208080196855</c:v>
                </c:pt>
                <c:pt idx="106">
                  <c:v>-70.964547219765365</c:v>
                </c:pt>
                <c:pt idx="107">
                  <c:v>-70.950135804696629</c:v>
                </c:pt>
                <c:pt idx="108">
                  <c:v>-70.936021947993609</c:v>
                </c:pt>
                <c:pt idx="109">
                  <c:v>-70.92225468721935</c:v>
                </c:pt>
                <c:pt idx="110">
                  <c:v>-70.908888979800395</c:v>
                </c:pt>
                <c:pt idx="111">
                  <c:v>-70.895977788398653</c:v>
                </c:pt>
                <c:pt idx="112">
                  <c:v>-70.883546897488088</c:v>
                </c:pt>
                <c:pt idx="113">
                  <c:v>-70.871669445620782</c:v>
                </c:pt>
                <c:pt idx="114">
                  <c:v>-70.860387029729466</c:v>
                </c:pt>
                <c:pt idx="115">
                  <c:v>-70.849751961708748</c:v>
                </c:pt>
                <c:pt idx="116">
                  <c:v>-70.83981672384661</c:v>
                </c:pt>
                <c:pt idx="117">
                  <c:v>-70.830615085535399</c:v>
                </c:pt>
                <c:pt idx="118">
                  <c:v>-70.822198176960498</c:v>
                </c:pt>
                <c:pt idx="119">
                  <c:v>-70.81460741384528</c:v>
                </c:pt>
                <c:pt idx="120">
                  <c:v>-70.807881122634342</c:v>
                </c:pt>
                <c:pt idx="121">
                  <c:v>-70.802054309737784</c:v>
                </c:pt>
                <c:pt idx="122">
                  <c:v>-70.79715715164059</c:v>
                </c:pt>
                <c:pt idx="123">
                  <c:v>-70.755085329607226</c:v>
                </c:pt>
                <c:pt idx="124">
                  <c:v>-70.686152109164922</c:v>
                </c:pt>
                <c:pt idx="125">
                  <c:v>-70.537451754369471</c:v>
                </c:pt>
                <c:pt idx="126">
                  <c:v>-70.374228947818679</c:v>
                </c:pt>
                <c:pt idx="127">
                  <c:v>-70.19638238541927</c:v>
                </c:pt>
                <c:pt idx="128">
                  <c:v>-69.687029639668239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846-4C4B-AF4F-574274B7709F}"/>
            </c:ext>
          </c:extLst>
        </c:ser>
        <c:ser>
          <c:idx val="0"/>
          <c:order val="8"/>
          <c:marker>
            <c:symbol val="none"/>
          </c:marker>
          <c:xVal>
            <c:numRef>
              <c:f>digitizedData!$BH$6:$BH$12</c:f>
              <c:numCache>
                <c:formatCode>General</c:formatCode>
                <c:ptCount val="7"/>
                <c:pt idx="0">
                  <c:v>-1.6089148820649601E-2</c:v>
                </c:pt>
                <c:pt idx="1">
                  <c:v>-1.12172685612126E-2</c:v>
                </c:pt>
                <c:pt idx="2">
                  <c:v>-7.7912366368342303E-3</c:v>
                </c:pt>
                <c:pt idx="3">
                  <c:v>-2.44874671388433E-2</c:v>
                </c:pt>
                <c:pt idx="4">
                  <c:v>-1.17839083978381E-2</c:v>
                </c:pt>
                <c:pt idx="5">
                  <c:v>-1.21367850295324E-2</c:v>
                </c:pt>
                <c:pt idx="6">
                  <c:v>-1.20094584098486E-2</c:v>
                </c:pt>
              </c:numCache>
            </c:numRef>
          </c:xVal>
          <c:yVal>
            <c:numRef>
              <c:f>digitizedData!#REF!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B846-4C4B-AF4F-574274B7709F}"/>
            </c:ext>
          </c:extLst>
        </c:ser>
        <c:ser>
          <c:idx val="2"/>
          <c:order val="9"/>
          <c:spPr>
            <a:ln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digitizedData!$BP$6:$BP$20</c:f>
              <c:numCache>
                <c:formatCode>General</c:formatCode>
                <c:ptCount val="15"/>
                <c:pt idx="0">
                  <c:v>2.4033771106941999E-2</c:v>
                </c:pt>
                <c:pt idx="1">
                  <c:v>0.67294559099437101</c:v>
                </c:pt>
                <c:pt idx="2">
                  <c:v>1.3218574108818</c:v>
                </c:pt>
                <c:pt idx="3">
                  <c:v>2.1390056285178201</c:v>
                </c:pt>
                <c:pt idx="4">
                  <c:v>2.9080863039399598</c:v>
                </c:pt>
                <c:pt idx="5">
                  <c:v>3.4608630393996198</c:v>
                </c:pt>
                <c:pt idx="6">
                  <c:v>4.1578424015009396</c:v>
                </c:pt>
                <c:pt idx="7">
                  <c:v>4.9749906191369604</c:v>
                </c:pt>
                <c:pt idx="8">
                  <c:v>5.9274400667083604</c:v>
                </c:pt>
                <c:pt idx="9">
                  <c:v>6.0943412549510096</c:v>
                </c:pt>
                <c:pt idx="10">
                  <c:v>6.4420520637898697</c:v>
                </c:pt>
                <c:pt idx="11">
                  <c:v>7.37391703147801</c:v>
                </c:pt>
                <c:pt idx="12">
                  <c:v>7.4434591932457801</c:v>
                </c:pt>
                <c:pt idx="13">
                  <c:v>8.7925771315405399</c:v>
                </c:pt>
                <c:pt idx="14">
                  <c:v>8.8899361580154306</c:v>
                </c:pt>
              </c:numCache>
            </c:numRef>
          </c:xVal>
          <c:yVal>
            <c:numRef>
              <c:f>digitizedData!$BR$6:$BR$20</c:f>
              <c:numCache>
                <c:formatCode>General</c:formatCode>
                <c:ptCount val="15"/>
                <c:pt idx="0">
                  <c:v>-84.15</c:v>
                </c:pt>
                <c:pt idx="1">
                  <c:v>-84.077763157894736</c:v>
                </c:pt>
                <c:pt idx="2">
                  <c:v>-84.077763157894736</c:v>
                </c:pt>
                <c:pt idx="3">
                  <c:v>-84.053684210526328</c:v>
                </c:pt>
                <c:pt idx="4">
                  <c:v>-84.029605263157904</c:v>
                </c:pt>
                <c:pt idx="5">
                  <c:v>-84.029605263157904</c:v>
                </c:pt>
                <c:pt idx="6">
                  <c:v>-84.005526315789481</c:v>
                </c:pt>
                <c:pt idx="7">
                  <c:v>-83.957368421052635</c:v>
                </c:pt>
                <c:pt idx="8">
                  <c:v>-83.841209795321646</c:v>
                </c:pt>
                <c:pt idx="9">
                  <c:v>-83.827275219298258</c:v>
                </c:pt>
                <c:pt idx="10">
                  <c:v>-83.827275219298258</c:v>
                </c:pt>
                <c:pt idx="11">
                  <c:v>-83.743667763157902</c:v>
                </c:pt>
                <c:pt idx="12">
                  <c:v>-83.743667763157902</c:v>
                </c:pt>
                <c:pt idx="13">
                  <c:v>-83.590387426900591</c:v>
                </c:pt>
                <c:pt idx="14">
                  <c:v>-83.576452850877203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B846-4C4B-AF4F-574274B77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0791464"/>
        <c:axId val="780795072"/>
      </c:scatterChart>
      <c:valAx>
        <c:axId val="780791464"/>
        <c:scaling>
          <c:orientation val="minMax"/>
          <c:max val="16"/>
          <c:min val="-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minorGridlines>
          <c:spPr>
            <a:ln>
              <a:noFill/>
              <a:prstDash val="dash"/>
            </a:ln>
          </c:spPr>
        </c:minorGridlines>
        <c:numFmt formatCode="#,##0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0795072"/>
        <c:crossesAt val="-84.149999999999991"/>
        <c:crossBetween val="midCat"/>
        <c:majorUnit val="2"/>
      </c:valAx>
      <c:valAx>
        <c:axId val="780795072"/>
        <c:scaling>
          <c:orientation val="minMax"/>
          <c:max val="-71.35799999999999"/>
          <c:min val="-84.14999999999999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0791464"/>
        <c:crossesAt val="0"/>
        <c:crossBetween val="midCat"/>
      </c:valAx>
      <c:spPr>
        <a:noFill/>
        <a:ln w="12700">
          <a:solidFill>
            <a:schemeClr val="bg1"/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2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BeachMarksvsPrediction!$J$9:$J$171</c:f>
              <c:numCache>
                <c:formatCode>0.00E+00</c:formatCode>
                <c:ptCount val="163"/>
                <c:pt idx="0">
                  <c:v>7.5974862659999998</c:v>
                </c:pt>
                <c:pt idx="1">
                  <c:v>7.5829616399999997</c:v>
                </c:pt>
                <c:pt idx="2">
                  <c:v>7.5625948259999998</c:v>
                </c:pt>
                <c:pt idx="3">
                  <c:v>7.5398081360000004</c:v>
                </c:pt>
                <c:pt idx="4">
                  <c:v>7.5141677229999999</c:v>
                </c:pt>
                <c:pt idx="5">
                  <c:v>7.4853495800000003</c:v>
                </c:pt>
                <c:pt idx="6">
                  <c:v>7.4528511609999999</c:v>
                </c:pt>
                <c:pt idx="7">
                  <c:v>7.4166762869999996</c:v>
                </c:pt>
                <c:pt idx="8">
                  <c:v>7.3770940720000002</c:v>
                </c:pt>
                <c:pt idx="9">
                  <c:v>7.3344563000000003</c:v>
                </c:pt>
                <c:pt idx="10">
                  <c:v>7.2890132840000001</c:v>
                </c:pt>
                <c:pt idx="11">
                  <c:v>7.2408594370000001</c:v>
                </c:pt>
                <c:pt idx="12">
                  <c:v>7.1901677949999998</c:v>
                </c:pt>
                <c:pt idx="13">
                  <c:v>7.1369959109999996</c:v>
                </c:pt>
                <c:pt idx="14">
                  <c:v>7.0814727770000001</c:v>
                </c:pt>
                <c:pt idx="15">
                  <c:v>7.0235739099999996</c:v>
                </c:pt>
                <c:pt idx="16">
                  <c:v>6.9633062519999998</c:v>
                </c:pt>
                <c:pt idx="17">
                  <c:v>6.900729965</c:v>
                </c:pt>
                <c:pt idx="18">
                  <c:v>6.8359274599999997</c:v>
                </c:pt>
                <c:pt idx="19">
                  <c:v>6.7689984509999999</c:v>
                </c:pt>
                <c:pt idx="20">
                  <c:v>6.699963554</c:v>
                </c:pt>
                <c:pt idx="21">
                  <c:v>6.6287893860000002</c:v>
                </c:pt>
                <c:pt idx="22">
                  <c:v>6.5555332000000002</c:v>
                </c:pt>
                <c:pt idx="23">
                  <c:v>6.4802578689999999</c:v>
                </c:pt>
                <c:pt idx="24">
                  <c:v>6.4030125409999998</c:v>
                </c:pt>
                <c:pt idx="25">
                  <c:v>6.3238141499999996</c:v>
                </c:pt>
                <c:pt idx="26">
                  <c:v>6.2426477839999999</c:v>
                </c:pt>
                <c:pt idx="27">
                  <c:v>6.159607383</c:v>
                </c:pt>
                <c:pt idx="28">
                  <c:v>6.074724325</c:v>
                </c:pt>
                <c:pt idx="29">
                  <c:v>5.9881570350000004</c:v>
                </c:pt>
                <c:pt idx="30">
                  <c:v>5.899815383</c:v>
                </c:pt>
                <c:pt idx="31">
                  <c:v>5.8096203150000001</c:v>
                </c:pt>
                <c:pt idx="32">
                  <c:v>5.7177331259999997</c:v>
                </c:pt>
                <c:pt idx="33">
                  <c:v>5.624187203</c:v>
                </c:pt>
                <c:pt idx="34">
                  <c:v>5.5291561849999997</c:v>
                </c:pt>
                <c:pt idx="35">
                  <c:v>5.4325455539999998</c:v>
                </c:pt>
                <c:pt idx="36">
                  <c:v>5.3343232900000004</c:v>
                </c:pt>
                <c:pt idx="37">
                  <c:v>5.2345635059999998</c:v>
                </c:pt>
                <c:pt idx="38">
                  <c:v>5.1333544499999997</c:v>
                </c:pt>
                <c:pt idx="39">
                  <c:v>5.0308013999999996</c:v>
                </c:pt>
                <c:pt idx="40">
                  <c:v>4.9268954330000003</c:v>
                </c:pt>
                <c:pt idx="41">
                  <c:v>4.8214996120000002</c:v>
                </c:pt>
                <c:pt idx="42">
                  <c:v>4.7149062170000002</c:v>
                </c:pt>
                <c:pt idx="43">
                  <c:v>4.6070022420000001</c:v>
                </c:pt>
                <c:pt idx="44">
                  <c:v>4.4978861510000003</c:v>
                </c:pt>
                <c:pt idx="45">
                  <c:v>4.3874744540000004</c:v>
                </c:pt>
                <c:pt idx="46">
                  <c:v>4.2759794680000001</c:v>
                </c:pt>
                <c:pt idx="47">
                  <c:v>4.1633407580000004</c:v>
                </c:pt>
                <c:pt idx="48">
                  <c:v>4.0496403890000003</c:v>
                </c:pt>
                <c:pt idx="49">
                  <c:v>3.9349267330000002</c:v>
                </c:pt>
                <c:pt idx="50">
                  <c:v>3.8192073409999998</c:v>
                </c:pt>
                <c:pt idx="51">
                  <c:v>3.7025302550000001</c:v>
                </c:pt>
                <c:pt idx="52">
                  <c:v>3.5848923689999999</c:v>
                </c:pt>
                <c:pt idx="53">
                  <c:v>3.466372636</c:v>
                </c:pt>
                <c:pt idx="54">
                  <c:v>3.3470181760000002</c:v>
                </c:pt>
                <c:pt idx="55">
                  <c:v>3.2268330110000001</c:v>
                </c:pt>
                <c:pt idx="56">
                  <c:v>3.1057731830000002</c:v>
                </c:pt>
                <c:pt idx="57">
                  <c:v>2.983963927</c:v>
                </c:pt>
                <c:pt idx="58">
                  <c:v>2.861618869</c:v>
                </c:pt>
                <c:pt idx="59">
                  <c:v>2.7384780289999999</c:v>
                </c:pt>
                <c:pt idx="60">
                  <c:v>2.6146791299999999</c:v>
                </c:pt>
                <c:pt idx="61">
                  <c:v>2.4902812700000001</c:v>
                </c:pt>
                <c:pt idx="62">
                  <c:v>2.3652671600000001</c:v>
                </c:pt>
                <c:pt idx="63">
                  <c:v>2.2397118570000001</c:v>
                </c:pt>
                <c:pt idx="64">
                  <c:v>2.1136582229999998</c:v>
                </c:pt>
                <c:pt idx="65">
                  <c:v>1.987106338</c:v>
                </c:pt>
                <c:pt idx="66">
                  <c:v>1.86000952</c:v>
                </c:pt>
                <c:pt idx="67">
                  <c:v>1.7324957670000001</c:v>
                </c:pt>
                <c:pt idx="68">
                  <c:v>1.604582261</c:v>
                </c:pt>
                <c:pt idx="69">
                  <c:v>1.4764767599999999</c:v>
                </c:pt>
                <c:pt idx="70">
                  <c:v>1.348025966</c:v>
                </c:pt>
                <c:pt idx="71">
                  <c:v>1.219101437</c:v>
                </c:pt>
                <c:pt idx="72">
                  <c:v>1.089910833</c:v>
                </c:pt>
                <c:pt idx="73">
                  <c:v>0.96047007640000004</c:v>
                </c:pt>
                <c:pt idx="74">
                  <c:v>0.83098832290000002</c:v>
                </c:pt>
                <c:pt idx="75">
                  <c:v>0.7013097264</c:v>
                </c:pt>
                <c:pt idx="76">
                  <c:v>0.57137076369999995</c:v>
                </c:pt>
                <c:pt idx="77">
                  <c:v>0.44125249010000001</c:v>
                </c:pt>
                <c:pt idx="78">
                  <c:v>0.31105197000000001</c:v>
                </c:pt>
                <c:pt idx="79">
                  <c:v>0.18088691370000001</c:v>
                </c:pt>
                <c:pt idx="80">
                  <c:v>5.0726834530000001E-2</c:v>
                </c:pt>
                <c:pt idx="81">
                  <c:v>-7.9648828020000007E-2</c:v>
                </c:pt>
                <c:pt idx="82">
                  <c:v>-0.2099613011</c:v>
                </c:pt>
                <c:pt idx="83">
                  <c:v>-0.34024127510000002</c:v>
                </c:pt>
                <c:pt idx="84">
                  <c:v>-0.47024768950000001</c:v>
                </c:pt>
                <c:pt idx="85">
                  <c:v>-0.60037264690000003</c:v>
                </c:pt>
                <c:pt idx="86">
                  <c:v>-0.73029508720000003</c:v>
                </c:pt>
                <c:pt idx="87">
                  <c:v>-0.85991402419999996</c:v>
                </c:pt>
                <c:pt idx="88">
                  <c:v>-0.98938628309999999</c:v>
                </c:pt>
                <c:pt idx="89">
                  <c:v>-1.1186129730000001</c:v>
                </c:pt>
                <c:pt idx="90">
                  <c:v>-1.247707978</c:v>
                </c:pt>
                <c:pt idx="91">
                  <c:v>-1.3765607440000001</c:v>
                </c:pt>
                <c:pt idx="92">
                  <c:v>-1.504965036</c:v>
                </c:pt>
                <c:pt idx="93">
                  <c:v>-1.6330745760000001</c:v>
                </c:pt>
                <c:pt idx="94">
                  <c:v>-1.7607884410000001</c:v>
                </c:pt>
                <c:pt idx="95">
                  <c:v>-1.8882152350000001</c:v>
                </c:pt>
                <c:pt idx="96">
                  <c:v>-2.0151249789999999</c:v>
                </c:pt>
                <c:pt idx="97">
                  <c:v>-2.1416029220000001</c:v>
                </c:pt>
                <c:pt idx="98">
                  <c:v>-2.267572232</c:v>
                </c:pt>
                <c:pt idx="99">
                  <c:v>-2.3929886360000001</c:v>
                </c:pt>
                <c:pt idx="100">
                  <c:v>-2.517850653</c:v>
                </c:pt>
                <c:pt idx="101">
                  <c:v>-2.6421902049999999</c:v>
                </c:pt>
                <c:pt idx="102">
                  <c:v>-2.76576808</c:v>
                </c:pt>
                <c:pt idx="103">
                  <c:v>-2.8887280180000001</c:v>
                </c:pt>
                <c:pt idx="104">
                  <c:v>-3.0109699820000002</c:v>
                </c:pt>
                <c:pt idx="105">
                  <c:v>-3.1325962359999999</c:v>
                </c:pt>
                <c:pt idx="106">
                  <c:v>-3.2533850850000001</c:v>
                </c:pt>
                <c:pt idx="107">
                  <c:v>-3.3734142970000001</c:v>
                </c:pt>
                <c:pt idx="108">
                  <c:v>-3.4926037889999999</c:v>
                </c:pt>
                <c:pt idx="109">
                  <c:v>-3.6109042499999999</c:v>
                </c:pt>
                <c:pt idx="110">
                  <c:v>-3.7283094160000001</c:v>
                </c:pt>
                <c:pt idx="111">
                  <c:v>-3.8447730010000001</c:v>
                </c:pt>
                <c:pt idx="112">
                  <c:v>-3.9602973700000002</c:v>
                </c:pt>
                <c:pt idx="113">
                  <c:v>-4.0748011560000004</c:v>
                </c:pt>
                <c:pt idx="114">
                  <c:v>-4.1882341629999997</c:v>
                </c:pt>
                <c:pt idx="115">
                  <c:v>-4.3005848670000004</c:v>
                </c:pt>
                <c:pt idx="116">
                  <c:v>-4.4118850710000004</c:v>
                </c:pt>
                <c:pt idx="117">
                  <c:v>-4.522010946</c:v>
                </c:pt>
                <c:pt idx="118">
                  <c:v>-4.6307683940000004</c:v>
                </c:pt>
                <c:pt idx="119">
                  <c:v>-4.7383886200000003</c:v>
                </c:pt>
                <c:pt idx="120">
                  <c:v>-4.8447434850000004</c:v>
                </c:pt>
                <c:pt idx="121">
                  <c:v>-4.9498368900000003</c:v>
                </c:pt>
                <c:pt idx="122">
                  <c:v>-5.0534591390000001</c:v>
                </c:pt>
                <c:pt idx="123">
                  <c:v>-5.1557217370000004</c:v>
                </c:pt>
                <c:pt idx="124">
                  <c:v>-5.2565323780000002</c:v>
                </c:pt>
                <c:pt idx="125">
                  <c:v>-5.3559660520000003</c:v>
                </c:pt>
                <c:pt idx="126">
                  <c:v>-5.4538307240000004</c:v>
                </c:pt>
                <c:pt idx="127">
                  <c:v>-5.5501802759999999</c:v>
                </c:pt>
                <c:pt idx="128">
                  <c:v>-5.6449402080000004</c:v>
                </c:pt>
                <c:pt idx="129">
                  <c:v>-5.7380607010000002</c:v>
                </c:pt>
                <c:pt idx="130">
                  <c:v>-5.8295226109999998</c:v>
                </c:pt>
                <c:pt idx="131">
                  <c:v>-5.9192750150000002</c:v>
                </c:pt>
                <c:pt idx="132">
                  <c:v>-6.0073035099999998</c:v>
                </c:pt>
                <c:pt idx="133">
                  <c:v>-6.0935348879999998</c:v>
                </c:pt>
                <c:pt idx="134">
                  <c:v>-6.1779284690000003</c:v>
                </c:pt>
                <c:pt idx="135">
                  <c:v>-6.2604746809999998</c:v>
                </c:pt>
                <c:pt idx="136">
                  <c:v>-6.3411899480000002</c:v>
                </c:pt>
                <c:pt idx="137">
                  <c:v>-6.4199756170000004</c:v>
                </c:pt>
                <c:pt idx="138">
                  <c:v>-6.4968028020000004</c:v>
                </c:pt>
                <c:pt idx="139">
                  <c:v>-6.571527734</c:v>
                </c:pt>
                <c:pt idx="140">
                  <c:v>-6.644215075</c:v>
                </c:pt>
                <c:pt idx="141">
                  <c:v>-6.7148502639999998</c:v>
                </c:pt>
                <c:pt idx="142">
                  <c:v>-6.783370068</c:v>
                </c:pt>
                <c:pt idx="143">
                  <c:v>-6.8497114320000003</c:v>
                </c:pt>
                <c:pt idx="144">
                  <c:v>-6.9138236810000002</c:v>
                </c:pt>
                <c:pt idx="145">
                  <c:v>-6.9756730029999998</c:v>
                </c:pt>
                <c:pt idx="146">
                  <c:v>-7.0352463360000002</c:v>
                </c:pt>
                <c:pt idx="147">
                  <c:v>-7.0924548940000003</c:v>
                </c:pt>
                <c:pt idx="148">
                  <c:v>-7.1472503009999997</c:v>
                </c:pt>
                <c:pt idx="149">
                  <c:v>-7.1994897079999998</c:v>
                </c:pt>
                <c:pt idx="150">
                  <c:v>-7.2491756690000004</c:v>
                </c:pt>
                <c:pt idx="151">
                  <c:v>-7.2962794080000002</c:v>
                </c:pt>
                <c:pt idx="152">
                  <c:v>-7.3406361210000002</c:v>
                </c:pt>
                <c:pt idx="153">
                  <c:v>-7.3821308869999998</c:v>
                </c:pt>
                <c:pt idx="154">
                  <c:v>-7.4205261650000001</c:v>
                </c:pt>
                <c:pt idx="155">
                  <c:v>-7.455576207</c:v>
                </c:pt>
                <c:pt idx="156">
                  <c:v>-7.4868860340000003</c:v>
                </c:pt>
                <c:pt idx="157">
                  <c:v>-7.5140153639999996</c:v>
                </c:pt>
                <c:pt idx="158">
                  <c:v>-7.5367358869999999</c:v>
                </c:pt>
                <c:pt idx="159">
                  <c:v>-7.555100543</c:v>
                </c:pt>
                <c:pt idx="160">
                  <c:v>-7.5666128490000002</c:v>
                </c:pt>
                <c:pt idx="161">
                  <c:v>-7.5758199829999997</c:v>
                </c:pt>
              </c:numCache>
            </c:numRef>
          </c:xVal>
          <c:yVal>
            <c:numRef>
              <c:f>BeachMarksvsPrediction!$K$9:$K$171</c:f>
              <c:numCache>
                <c:formatCode>0.00E+00</c:formatCode>
                <c:ptCount val="163"/>
                <c:pt idx="0">
                  <c:v>-83.806328530000002</c:v>
                </c:pt>
                <c:pt idx="1">
                  <c:v>-83.717498180000007</c:v>
                </c:pt>
                <c:pt idx="2">
                  <c:v>-83.594661119999998</c:v>
                </c:pt>
                <c:pt idx="3">
                  <c:v>-83.469372849999999</c:v>
                </c:pt>
                <c:pt idx="4">
                  <c:v>-83.341651119999995</c:v>
                </c:pt>
                <c:pt idx="5">
                  <c:v>-83.214656059999996</c:v>
                </c:pt>
                <c:pt idx="6">
                  <c:v>-83.088481259999995</c:v>
                </c:pt>
                <c:pt idx="7">
                  <c:v>-82.963256130000005</c:v>
                </c:pt>
                <c:pt idx="8">
                  <c:v>-82.839081629999995</c:v>
                </c:pt>
                <c:pt idx="9">
                  <c:v>-82.716032569999996</c:v>
                </c:pt>
                <c:pt idx="10">
                  <c:v>-82.594039129999999</c:v>
                </c:pt>
                <c:pt idx="11">
                  <c:v>-82.472904600000007</c:v>
                </c:pt>
                <c:pt idx="12">
                  <c:v>-82.352821379999995</c:v>
                </c:pt>
                <c:pt idx="13">
                  <c:v>-82.233811889999998</c:v>
                </c:pt>
                <c:pt idx="14">
                  <c:v>-82.116076169999999</c:v>
                </c:pt>
                <c:pt idx="15">
                  <c:v>-81.999478229999994</c:v>
                </c:pt>
                <c:pt idx="16">
                  <c:v>-81.883969120000003</c:v>
                </c:pt>
                <c:pt idx="17">
                  <c:v>-81.769634409999995</c:v>
                </c:pt>
                <c:pt idx="18">
                  <c:v>-81.656564450000005</c:v>
                </c:pt>
                <c:pt idx="19">
                  <c:v>-81.544861490000002</c:v>
                </c:pt>
                <c:pt idx="20">
                  <c:v>-81.434500470000003</c:v>
                </c:pt>
                <c:pt idx="21">
                  <c:v>-81.325403469999998</c:v>
                </c:pt>
                <c:pt idx="22">
                  <c:v>-81.217649039999998</c:v>
                </c:pt>
                <c:pt idx="23">
                  <c:v>-81.111309849999998</c:v>
                </c:pt>
                <c:pt idx="24">
                  <c:v>-81.006424899999999</c:v>
                </c:pt>
                <c:pt idx="25">
                  <c:v>-80.902998890000006</c:v>
                </c:pt>
                <c:pt idx="26">
                  <c:v>-80.800996740000002</c:v>
                </c:pt>
                <c:pt idx="27">
                  <c:v>-80.700528149999997</c:v>
                </c:pt>
                <c:pt idx="28">
                  <c:v>-80.601607020000003</c:v>
                </c:pt>
                <c:pt idx="29">
                  <c:v>-80.504392690000003</c:v>
                </c:pt>
                <c:pt idx="30">
                  <c:v>-80.408773100000005</c:v>
                </c:pt>
                <c:pt idx="31">
                  <c:v>-80.314663809999999</c:v>
                </c:pt>
                <c:pt idx="32">
                  <c:v>-80.222220930000006</c:v>
                </c:pt>
                <c:pt idx="33">
                  <c:v>-80.131452109999998</c:v>
                </c:pt>
                <c:pt idx="34">
                  <c:v>-80.042497470000001</c:v>
                </c:pt>
                <c:pt idx="35">
                  <c:v>-79.955244730000004</c:v>
                </c:pt>
                <c:pt idx="36">
                  <c:v>-79.869651390000001</c:v>
                </c:pt>
                <c:pt idx="37">
                  <c:v>-79.785773579999997</c:v>
                </c:pt>
                <c:pt idx="38">
                  <c:v>-79.703674989999996</c:v>
                </c:pt>
                <c:pt idx="39">
                  <c:v>-79.623430499999998</c:v>
                </c:pt>
                <c:pt idx="40">
                  <c:v>-79.545020149999999</c:v>
                </c:pt>
                <c:pt idx="41">
                  <c:v>-79.468331719999995</c:v>
                </c:pt>
                <c:pt idx="42">
                  <c:v>-79.393561050000002</c:v>
                </c:pt>
                <c:pt idx="43">
                  <c:v>-79.320612130000001</c:v>
                </c:pt>
                <c:pt idx="44">
                  <c:v>-79.249533409999998</c:v>
                </c:pt>
                <c:pt idx="45">
                  <c:v>-79.180258230000007</c:v>
                </c:pt>
                <c:pt idx="46">
                  <c:v>-79.112899200000001</c:v>
                </c:pt>
                <c:pt idx="47">
                  <c:v>-79.047397579999995</c:v>
                </c:pt>
                <c:pt idx="48">
                  <c:v>-78.983780920000001</c:v>
                </c:pt>
                <c:pt idx="49">
                  <c:v>-78.922064430000006</c:v>
                </c:pt>
                <c:pt idx="50">
                  <c:v>-78.862241370000007</c:v>
                </c:pt>
                <c:pt idx="51">
                  <c:v>-78.804323409999995</c:v>
                </c:pt>
                <c:pt idx="52">
                  <c:v>-78.748297280000003</c:v>
                </c:pt>
                <c:pt idx="53">
                  <c:v>-78.694190129999996</c:v>
                </c:pt>
                <c:pt idx="54">
                  <c:v>-78.642014309999993</c:v>
                </c:pt>
                <c:pt idx="55">
                  <c:v>-78.591765359999997</c:v>
                </c:pt>
                <c:pt idx="56">
                  <c:v>-78.543422430000007</c:v>
                </c:pt>
                <c:pt idx="57">
                  <c:v>-78.497030019999997</c:v>
                </c:pt>
                <c:pt idx="58">
                  <c:v>-78.452650890000001</c:v>
                </c:pt>
                <c:pt idx="59">
                  <c:v>-78.410164510000001</c:v>
                </c:pt>
                <c:pt idx="60">
                  <c:v>-78.369600610000006</c:v>
                </c:pt>
                <c:pt idx="61">
                  <c:v>-78.330960039999994</c:v>
                </c:pt>
                <c:pt idx="62">
                  <c:v>-78.294231879999998</c:v>
                </c:pt>
                <c:pt idx="63">
                  <c:v>-78.25944312</c:v>
                </c:pt>
                <c:pt idx="64">
                  <c:v>-78.226607720000004</c:v>
                </c:pt>
                <c:pt idx="65">
                  <c:v>-78.195721919999997</c:v>
                </c:pt>
                <c:pt idx="66">
                  <c:v>-78.166759850000005</c:v>
                </c:pt>
                <c:pt idx="67">
                  <c:v>-78.13974365</c:v>
                </c:pt>
                <c:pt idx="68">
                  <c:v>-78.114670959999998</c:v>
                </c:pt>
                <c:pt idx="69">
                  <c:v>-78.091573699999998</c:v>
                </c:pt>
                <c:pt idx="70">
                  <c:v>-78.070414159999999</c:v>
                </c:pt>
                <c:pt idx="71">
                  <c:v>-78.051174840000002</c:v>
                </c:pt>
                <c:pt idx="72">
                  <c:v>-78.033891879999999</c:v>
                </c:pt>
                <c:pt idx="73">
                  <c:v>-78.018566250000006</c:v>
                </c:pt>
                <c:pt idx="74">
                  <c:v>-78.005214839999994</c:v>
                </c:pt>
                <c:pt idx="75">
                  <c:v>-77.993809709999994</c:v>
                </c:pt>
                <c:pt idx="76">
                  <c:v>-77.984340970000005</c:v>
                </c:pt>
                <c:pt idx="77">
                  <c:v>-77.976811620000007</c:v>
                </c:pt>
                <c:pt idx="78">
                  <c:v>-77.971223069999994</c:v>
                </c:pt>
                <c:pt idx="79">
                  <c:v>-77.96757375</c:v>
                </c:pt>
                <c:pt idx="80">
                  <c:v>-77.965860930000005</c:v>
                </c:pt>
                <c:pt idx="81">
                  <c:v>-77.966096440000001</c:v>
                </c:pt>
                <c:pt idx="82">
                  <c:v>-77.968290339999996</c:v>
                </c:pt>
                <c:pt idx="83">
                  <c:v>-77.972433100000003</c:v>
                </c:pt>
                <c:pt idx="84">
                  <c:v>-77.978509090000003</c:v>
                </c:pt>
                <c:pt idx="85">
                  <c:v>-77.986537209999995</c:v>
                </c:pt>
                <c:pt idx="86">
                  <c:v>-77.996504950000002</c:v>
                </c:pt>
                <c:pt idx="87">
                  <c:v>-78.008402599999997</c:v>
                </c:pt>
                <c:pt idx="88">
                  <c:v>-78.022242879999993</c:v>
                </c:pt>
                <c:pt idx="89">
                  <c:v>-78.038015479999999</c:v>
                </c:pt>
                <c:pt idx="90">
                  <c:v>-78.055737039999997</c:v>
                </c:pt>
                <c:pt idx="91">
                  <c:v>-78.075399070000003</c:v>
                </c:pt>
                <c:pt idx="92">
                  <c:v>-78.096971539999998</c:v>
                </c:pt>
                <c:pt idx="93">
                  <c:v>-78.120487060000002</c:v>
                </c:pt>
                <c:pt idx="94">
                  <c:v>-78.145940690000003</c:v>
                </c:pt>
                <c:pt idx="95">
                  <c:v>-78.173370759999997</c:v>
                </c:pt>
                <c:pt idx="96">
                  <c:v>-78.202738800000006</c:v>
                </c:pt>
                <c:pt idx="97">
                  <c:v>-78.234067049999993</c:v>
                </c:pt>
                <c:pt idx="98">
                  <c:v>-78.267335209999999</c:v>
                </c:pt>
                <c:pt idx="99">
                  <c:v>-78.302535349999999</c:v>
                </c:pt>
                <c:pt idx="100">
                  <c:v>-78.339675959999994</c:v>
                </c:pt>
                <c:pt idx="101">
                  <c:v>-78.378780289999995</c:v>
                </c:pt>
                <c:pt idx="102">
                  <c:v>-78.419784949999993</c:v>
                </c:pt>
                <c:pt idx="103">
                  <c:v>-78.462746879999997</c:v>
                </c:pt>
                <c:pt idx="104">
                  <c:v>-78.507640789999996</c:v>
                </c:pt>
                <c:pt idx="105">
                  <c:v>-78.554511840000004</c:v>
                </c:pt>
                <c:pt idx="106">
                  <c:v>-78.603281330000002</c:v>
                </c:pt>
                <c:pt idx="107">
                  <c:v>-78.653985969999994</c:v>
                </c:pt>
                <c:pt idx="108">
                  <c:v>-78.70660479</c:v>
                </c:pt>
                <c:pt idx="109">
                  <c:v>-78.761131489999997</c:v>
                </c:pt>
                <c:pt idx="110">
                  <c:v>-78.817574480000005</c:v>
                </c:pt>
                <c:pt idx="111">
                  <c:v>-78.875920570000005</c:v>
                </c:pt>
                <c:pt idx="112">
                  <c:v>-78.936184260000005</c:v>
                </c:pt>
                <c:pt idx="113">
                  <c:v>-78.998340339999999</c:v>
                </c:pt>
                <c:pt idx="114">
                  <c:v>-79.062377310000002</c:v>
                </c:pt>
                <c:pt idx="115">
                  <c:v>-79.128306980000005</c:v>
                </c:pt>
                <c:pt idx="116">
                  <c:v>-79.196165280000002</c:v>
                </c:pt>
                <c:pt idx="117">
                  <c:v>-79.265893320000004</c:v>
                </c:pt>
                <c:pt idx="118">
                  <c:v>-79.337374690000004</c:v>
                </c:pt>
                <c:pt idx="119">
                  <c:v>-79.410768039999994</c:v>
                </c:pt>
                <c:pt idx="120">
                  <c:v>-79.486002119999995</c:v>
                </c:pt>
                <c:pt idx="121">
                  <c:v>-79.563103990000002</c:v>
                </c:pt>
                <c:pt idx="122">
                  <c:v>-79.641940210000001</c:v>
                </c:pt>
                <c:pt idx="123">
                  <c:v>-79.7226067</c:v>
                </c:pt>
                <c:pt idx="124">
                  <c:v>-79.805042270000001</c:v>
                </c:pt>
                <c:pt idx="125">
                  <c:v>-79.889319369999996</c:v>
                </c:pt>
                <c:pt idx="126">
                  <c:v>-79.975288899999995</c:v>
                </c:pt>
                <c:pt idx="127">
                  <c:v>-80.063007650000003</c:v>
                </c:pt>
                <c:pt idx="128">
                  <c:v>-80.152423940000006</c:v>
                </c:pt>
                <c:pt idx="129">
                  <c:v>-80.24350948</c:v>
                </c:pt>
                <c:pt idx="130">
                  <c:v>-80.33626907</c:v>
                </c:pt>
                <c:pt idx="131">
                  <c:v>-80.430674440000004</c:v>
                </c:pt>
                <c:pt idx="132">
                  <c:v>-80.526739050000003</c:v>
                </c:pt>
                <c:pt idx="133">
                  <c:v>-80.624404190000007</c:v>
                </c:pt>
                <c:pt idx="134">
                  <c:v>-80.723627890000003</c:v>
                </c:pt>
                <c:pt idx="135">
                  <c:v>-80.824401730000005</c:v>
                </c:pt>
                <c:pt idx="136">
                  <c:v>-80.926760770000001</c:v>
                </c:pt>
                <c:pt idx="137">
                  <c:v>-81.030598960000006</c:v>
                </c:pt>
                <c:pt idx="138">
                  <c:v>-81.135898530000006</c:v>
                </c:pt>
                <c:pt idx="139">
                  <c:v>-81.242484590000004</c:v>
                </c:pt>
                <c:pt idx="140">
                  <c:v>-81.350483539999999</c:v>
                </c:pt>
                <c:pt idx="141">
                  <c:v>-81.459928120000001</c:v>
                </c:pt>
                <c:pt idx="142">
                  <c:v>-81.570752479999996</c:v>
                </c:pt>
                <c:pt idx="143">
                  <c:v>-81.682880650000001</c:v>
                </c:pt>
                <c:pt idx="144">
                  <c:v>-81.796268499999996</c:v>
                </c:pt>
                <c:pt idx="145">
                  <c:v>-81.910913429999994</c:v>
                </c:pt>
                <c:pt idx="146">
                  <c:v>-82.02685692</c:v>
                </c:pt>
                <c:pt idx="147">
                  <c:v>-82.143973410000001</c:v>
                </c:pt>
                <c:pt idx="148">
                  <c:v>-82.262241779999997</c:v>
                </c:pt>
                <c:pt idx="149">
                  <c:v>-82.381468299999995</c:v>
                </c:pt>
                <c:pt idx="150">
                  <c:v>-82.501792969999997</c:v>
                </c:pt>
                <c:pt idx="151">
                  <c:v>-82.623334220000004</c:v>
                </c:pt>
                <c:pt idx="152">
                  <c:v>-82.745893219999999</c:v>
                </c:pt>
                <c:pt idx="153">
                  <c:v>-82.869453800000002</c:v>
                </c:pt>
                <c:pt idx="154">
                  <c:v>-82.993827100000004</c:v>
                </c:pt>
                <c:pt idx="155">
                  <c:v>-83.119194750000005</c:v>
                </c:pt>
                <c:pt idx="156">
                  <c:v>-83.245654900000005</c:v>
                </c:pt>
                <c:pt idx="157">
                  <c:v>-83.373130140000001</c:v>
                </c:pt>
                <c:pt idx="158">
                  <c:v>-83.501449140000005</c:v>
                </c:pt>
                <c:pt idx="159">
                  <c:v>-83.627461049999994</c:v>
                </c:pt>
                <c:pt idx="160">
                  <c:v>-83.717743740000003</c:v>
                </c:pt>
                <c:pt idx="161">
                  <c:v>-83.808289869999996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7E1-4146-B344-CBE399A871B4}"/>
            </c:ext>
          </c:extLst>
        </c:ser>
        <c:ser>
          <c:idx val="0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BeachMarksvsPrediction!$D$9:$D$171</c:f>
              <c:numCache>
                <c:formatCode>0.00E+00</c:formatCode>
                <c:ptCount val="163"/>
                <c:pt idx="0">
                  <c:v>6.4229404460000001</c:v>
                </c:pt>
                <c:pt idx="1">
                  <c:v>6.4150597420000004</c:v>
                </c:pt>
                <c:pt idx="2">
                  <c:v>6.4042790390000004</c:v>
                </c:pt>
                <c:pt idx="3">
                  <c:v>6.3906390000000002</c:v>
                </c:pt>
                <c:pt idx="4">
                  <c:v>6.3741268189999998</c:v>
                </c:pt>
                <c:pt idx="5">
                  <c:v>6.3548011600000001</c:v>
                </c:pt>
                <c:pt idx="6">
                  <c:v>6.3326349779999997</c:v>
                </c:pt>
                <c:pt idx="7">
                  <c:v>6.3076761970000002</c:v>
                </c:pt>
                <c:pt idx="8">
                  <c:v>6.2800436189999997</c:v>
                </c:pt>
                <c:pt idx="9">
                  <c:v>6.2497285839999996</c:v>
                </c:pt>
                <c:pt idx="10">
                  <c:v>6.2166655689999999</c:v>
                </c:pt>
                <c:pt idx="11">
                  <c:v>6.1808590450000001</c:v>
                </c:pt>
                <c:pt idx="12">
                  <c:v>6.1424412420000003</c:v>
                </c:pt>
                <c:pt idx="13">
                  <c:v>6.1016605669999997</c:v>
                </c:pt>
                <c:pt idx="14">
                  <c:v>6.0582413199999996</c:v>
                </c:pt>
                <c:pt idx="15">
                  <c:v>6.0121757929999999</c:v>
                </c:pt>
                <c:pt idx="16">
                  <c:v>5.9638152719999997</c:v>
                </c:pt>
                <c:pt idx="17">
                  <c:v>5.9130858809999998</c:v>
                </c:pt>
                <c:pt idx="18">
                  <c:v>5.8600865390000001</c:v>
                </c:pt>
                <c:pt idx="19">
                  <c:v>5.80484943</c:v>
                </c:pt>
                <c:pt idx="20">
                  <c:v>5.7472372089999997</c:v>
                </c:pt>
                <c:pt idx="21">
                  <c:v>5.687462064</c:v>
                </c:pt>
                <c:pt idx="22">
                  <c:v>5.6257647830000002</c:v>
                </c:pt>
                <c:pt idx="23">
                  <c:v>5.5618029099999999</c:v>
                </c:pt>
                <c:pt idx="24">
                  <c:v>5.4959435259999996</c:v>
                </c:pt>
                <c:pt idx="25">
                  <c:v>5.4281672759999999</c:v>
                </c:pt>
                <c:pt idx="26">
                  <c:v>5.3587444880000001</c:v>
                </c:pt>
                <c:pt idx="27">
                  <c:v>5.2874308120000002</c:v>
                </c:pt>
                <c:pt idx="28">
                  <c:v>5.2143005850000002</c:v>
                </c:pt>
                <c:pt idx="29">
                  <c:v>5.139132021</c:v>
                </c:pt>
                <c:pt idx="30">
                  <c:v>5.0622163349999996</c:v>
                </c:pt>
                <c:pt idx="31">
                  <c:v>4.9840826050000002</c:v>
                </c:pt>
                <c:pt idx="32">
                  <c:v>4.9040231140000001</c:v>
                </c:pt>
                <c:pt idx="33">
                  <c:v>4.8226809729999998</c:v>
                </c:pt>
                <c:pt idx="34">
                  <c:v>4.7400273909999999</c:v>
                </c:pt>
                <c:pt idx="35">
                  <c:v>4.6558259470000003</c:v>
                </c:pt>
                <c:pt idx="36">
                  <c:v>4.5698396890000001</c:v>
                </c:pt>
                <c:pt idx="37">
                  <c:v>4.4828687709999997</c:v>
                </c:pt>
                <c:pt idx="38">
                  <c:v>4.3948008669999998</c:v>
                </c:pt>
                <c:pt idx="39">
                  <c:v>4.3053416489999998</c:v>
                </c:pt>
                <c:pt idx="40">
                  <c:v>4.2144659329999996</c:v>
                </c:pt>
                <c:pt idx="41">
                  <c:v>4.1228315359999996</c:v>
                </c:pt>
                <c:pt idx="42">
                  <c:v>4.0297991990000002</c:v>
                </c:pt>
                <c:pt idx="43">
                  <c:v>3.936031952</c:v>
                </c:pt>
                <c:pt idx="44">
                  <c:v>3.8409371459999999</c:v>
                </c:pt>
                <c:pt idx="45">
                  <c:v>3.7449455280000001</c:v>
                </c:pt>
                <c:pt idx="46">
                  <c:v>3.6476884200000002</c:v>
                </c:pt>
                <c:pt idx="47">
                  <c:v>3.5497347810000002</c:v>
                </c:pt>
                <c:pt idx="48">
                  <c:v>3.4509315200000001</c:v>
                </c:pt>
                <c:pt idx="49">
                  <c:v>3.3512841409999998</c:v>
                </c:pt>
                <c:pt idx="50">
                  <c:v>3.2507456330000002</c:v>
                </c:pt>
                <c:pt idx="51">
                  <c:v>3.1496794960000001</c:v>
                </c:pt>
                <c:pt idx="52">
                  <c:v>3.0475434859999999</c:v>
                </c:pt>
                <c:pt idx="53">
                  <c:v>2.9450455500000001</c:v>
                </c:pt>
                <c:pt idx="54">
                  <c:v>2.8418052509999998</c:v>
                </c:pt>
                <c:pt idx="55">
                  <c:v>2.7375847019999999</c:v>
                </c:pt>
                <c:pt idx="56">
                  <c:v>2.6326784440000002</c:v>
                </c:pt>
                <c:pt idx="57">
                  <c:v>2.5276879540000001</c:v>
                </c:pt>
                <c:pt idx="58">
                  <c:v>2.4218184200000001</c:v>
                </c:pt>
                <c:pt idx="59">
                  <c:v>2.3155843489999999</c:v>
                </c:pt>
                <c:pt idx="60">
                  <c:v>2.208701413</c:v>
                </c:pt>
                <c:pt idx="61">
                  <c:v>2.1017494430000001</c:v>
                </c:pt>
                <c:pt idx="62">
                  <c:v>1.994360039</c:v>
                </c:pt>
                <c:pt idx="63">
                  <c:v>1.8864079709999999</c:v>
                </c:pt>
                <c:pt idx="64">
                  <c:v>1.778017846</c:v>
                </c:pt>
                <c:pt idx="65">
                  <c:v>1.6696351279999999</c:v>
                </c:pt>
                <c:pt idx="66">
                  <c:v>1.5607725720000001</c:v>
                </c:pt>
                <c:pt idx="67">
                  <c:v>1.4515199320000001</c:v>
                </c:pt>
                <c:pt idx="68">
                  <c:v>1.342216071</c:v>
                </c:pt>
                <c:pt idx="69">
                  <c:v>1.2325117210000001</c:v>
                </c:pt>
                <c:pt idx="70">
                  <c:v>1.122493478</c:v>
                </c:pt>
                <c:pt idx="71">
                  <c:v>1.0121253290000001</c:v>
                </c:pt>
                <c:pt idx="72">
                  <c:v>0.90140768589999998</c:v>
                </c:pt>
                <c:pt idx="73">
                  <c:v>0.79039013270000003</c:v>
                </c:pt>
                <c:pt idx="74">
                  <c:v>0.67911803250000002</c:v>
                </c:pt>
                <c:pt idx="75">
                  <c:v>0.5676963867</c:v>
                </c:pt>
                <c:pt idx="76">
                  <c:v>0.45605051839999999</c:v>
                </c:pt>
                <c:pt idx="77">
                  <c:v>0.34450487169999999</c:v>
                </c:pt>
                <c:pt idx="78">
                  <c:v>0.23280734119999999</c:v>
                </c:pt>
                <c:pt idx="79">
                  <c:v>0.1209612964</c:v>
                </c:pt>
                <c:pt idx="80">
                  <c:v>9.1890600280000005E-3</c:v>
                </c:pt>
                <c:pt idx="81">
                  <c:v>-0.1026004279</c:v>
                </c:pt>
                <c:pt idx="82">
                  <c:v>-0.2143996416</c:v>
                </c:pt>
                <c:pt idx="83">
                  <c:v>-0.32595137769999999</c:v>
                </c:pt>
                <c:pt idx="84">
                  <c:v>-0.43729708010000001</c:v>
                </c:pt>
                <c:pt idx="85">
                  <c:v>-0.5484495948</c:v>
                </c:pt>
                <c:pt idx="86">
                  <c:v>-0.65946218450000005</c:v>
                </c:pt>
                <c:pt idx="87">
                  <c:v>-0.77030589670000005</c:v>
                </c:pt>
                <c:pt idx="88">
                  <c:v>-0.8808817055</c:v>
                </c:pt>
                <c:pt idx="89">
                  <c:v>-0.99123843040000004</c:v>
                </c:pt>
                <c:pt idx="90">
                  <c:v>-1.1012608800000001</c:v>
                </c:pt>
                <c:pt idx="91">
                  <c:v>-1.210940806</c:v>
                </c:pt>
                <c:pt idx="92">
                  <c:v>-1.3205036859999999</c:v>
                </c:pt>
                <c:pt idx="93">
                  <c:v>-1.429672617</c:v>
                </c:pt>
                <c:pt idx="94">
                  <c:v>-1.538457929</c:v>
                </c:pt>
                <c:pt idx="95">
                  <c:v>-1.646869355</c:v>
                </c:pt>
                <c:pt idx="96">
                  <c:v>-1.7548345270000001</c:v>
                </c:pt>
                <c:pt idx="97">
                  <c:v>-1.862044912</c:v>
                </c:pt>
                <c:pt idx="98">
                  <c:v>-1.968737822</c:v>
                </c:pt>
                <c:pt idx="99">
                  <c:v>-2.0749227530000001</c:v>
                </c:pt>
                <c:pt idx="100">
                  <c:v>-2.180578739</c:v>
                </c:pt>
                <c:pt idx="101">
                  <c:v>-2.2858540949999999</c:v>
                </c:pt>
                <c:pt idx="102">
                  <c:v>-2.390509073</c:v>
                </c:pt>
                <c:pt idx="103">
                  <c:v>-2.4947185639999998</c:v>
                </c:pt>
                <c:pt idx="104">
                  <c:v>-2.5990844389999999</c:v>
                </c:pt>
                <c:pt idx="105">
                  <c:v>-2.7035629120000002</c:v>
                </c:pt>
                <c:pt idx="106">
                  <c:v>-2.8073522359999998</c:v>
                </c:pt>
                <c:pt idx="107">
                  <c:v>-2.910182898</c:v>
                </c:pt>
                <c:pt idx="108">
                  <c:v>-3.0130127209999999</c:v>
                </c:pt>
                <c:pt idx="109">
                  <c:v>-3.1148185339999999</c:v>
                </c:pt>
                <c:pt idx="110">
                  <c:v>-3.215630177</c:v>
                </c:pt>
                <c:pt idx="111">
                  <c:v>-3.3159017689999999</c:v>
                </c:pt>
                <c:pt idx="112">
                  <c:v>-3.4159206580000001</c:v>
                </c:pt>
                <c:pt idx="113">
                  <c:v>-3.5149800940000002</c:v>
                </c:pt>
                <c:pt idx="114">
                  <c:v>-3.6128590749999998</c:v>
                </c:pt>
                <c:pt idx="115">
                  <c:v>-3.709829198</c:v>
                </c:pt>
                <c:pt idx="116">
                  <c:v>-3.8055618849999999</c:v>
                </c:pt>
                <c:pt idx="117">
                  <c:v>-3.9003705480000002</c:v>
                </c:pt>
                <c:pt idx="118">
                  <c:v>-3.993882621</c:v>
                </c:pt>
                <c:pt idx="119">
                  <c:v>-4.0865180289999996</c:v>
                </c:pt>
                <c:pt idx="120">
                  <c:v>-4.1780403340000003</c:v>
                </c:pt>
                <c:pt idx="121">
                  <c:v>-4.2685165999999999</c:v>
                </c:pt>
                <c:pt idx="122">
                  <c:v>-4.3582095360000004</c:v>
                </c:pt>
                <c:pt idx="123">
                  <c:v>-4.4464888670000002</c:v>
                </c:pt>
                <c:pt idx="124">
                  <c:v>-4.5332615430000001</c:v>
                </c:pt>
                <c:pt idx="125">
                  <c:v>-4.6192466799999998</c:v>
                </c:pt>
                <c:pt idx="126">
                  <c:v>-4.7039351150000002</c:v>
                </c:pt>
                <c:pt idx="127">
                  <c:v>-4.7877174279999997</c:v>
                </c:pt>
                <c:pt idx="128">
                  <c:v>-4.8699536190000003</c:v>
                </c:pt>
                <c:pt idx="129">
                  <c:v>-4.9503157010000001</c:v>
                </c:pt>
                <c:pt idx="130">
                  <c:v>-5.0292523539999996</c:v>
                </c:pt>
                <c:pt idx="131">
                  <c:v>-5.1064377910000003</c:v>
                </c:pt>
                <c:pt idx="132">
                  <c:v>-5.1816575560000002</c:v>
                </c:pt>
                <c:pt idx="133">
                  <c:v>-5.2554235370000004</c:v>
                </c:pt>
                <c:pt idx="134">
                  <c:v>-5.3274516710000004</c:v>
                </c:pt>
                <c:pt idx="135">
                  <c:v>-5.3975616019999997</c:v>
                </c:pt>
                <c:pt idx="136">
                  <c:v>-5.4656665120000003</c:v>
                </c:pt>
                <c:pt idx="137">
                  <c:v>-5.5321344180000001</c:v>
                </c:pt>
                <c:pt idx="138">
                  <c:v>-5.5964181210000001</c:v>
                </c:pt>
                <c:pt idx="139">
                  <c:v>-5.6588726579999999</c:v>
                </c:pt>
                <c:pt idx="140">
                  <c:v>-5.7195218690000003</c:v>
                </c:pt>
                <c:pt idx="141">
                  <c:v>-5.7778597559999998</c:v>
                </c:pt>
                <c:pt idx="142">
                  <c:v>-5.8341020879999999</c:v>
                </c:pt>
                <c:pt idx="143">
                  <c:v>-5.8879679899999999</c:v>
                </c:pt>
                <c:pt idx="144">
                  <c:v>-5.9396655840000001</c:v>
                </c:pt>
                <c:pt idx="145">
                  <c:v>-5.9890507849999999</c:v>
                </c:pt>
                <c:pt idx="146">
                  <c:v>-6.0358619820000001</c:v>
                </c:pt>
                <c:pt idx="147">
                  <c:v>-6.0803273879999997</c:v>
                </c:pt>
                <c:pt idx="148">
                  <c:v>-6.1221738950000004</c:v>
                </c:pt>
                <c:pt idx="149">
                  <c:v>-6.1618487289999999</c:v>
                </c:pt>
                <c:pt idx="150">
                  <c:v>-6.1988243150000004</c:v>
                </c:pt>
                <c:pt idx="151">
                  <c:v>-6.2331068590000003</c:v>
                </c:pt>
                <c:pt idx="152">
                  <c:v>-6.2646264580000004</c:v>
                </c:pt>
                <c:pt idx="153">
                  <c:v>-6.2933942759999999</c:v>
                </c:pt>
                <c:pt idx="154">
                  <c:v>-6.3194406389999997</c:v>
                </c:pt>
                <c:pt idx="155">
                  <c:v>-6.3424367349999997</c:v>
                </c:pt>
                <c:pt idx="156">
                  <c:v>-6.362667869</c:v>
                </c:pt>
                <c:pt idx="157">
                  <c:v>-6.3802614960000001</c:v>
                </c:pt>
                <c:pt idx="158">
                  <c:v>-6.3947994159999997</c:v>
                </c:pt>
                <c:pt idx="159">
                  <c:v>-6.4065734389999998</c:v>
                </c:pt>
                <c:pt idx="160">
                  <c:v>-6.4159446019999997</c:v>
                </c:pt>
                <c:pt idx="161">
                  <c:v>-6.4229404460000001</c:v>
                </c:pt>
              </c:numCache>
            </c:numRef>
          </c:xVal>
          <c:yVal>
            <c:numRef>
              <c:f>BeachMarksvsPrediction!$E$9:$E$171</c:f>
              <c:numCache>
                <c:formatCode>0.00E+00</c:formatCode>
                <c:ptCount val="163"/>
                <c:pt idx="0">
                  <c:v>-83.904519160000007</c:v>
                </c:pt>
                <c:pt idx="1">
                  <c:v>-83.792997009999993</c:v>
                </c:pt>
                <c:pt idx="2">
                  <c:v>-83.681777850000003</c:v>
                </c:pt>
                <c:pt idx="3">
                  <c:v>-83.571092609999994</c:v>
                </c:pt>
                <c:pt idx="4">
                  <c:v>-83.460717880000004</c:v>
                </c:pt>
                <c:pt idx="5">
                  <c:v>-83.350952789999994</c:v>
                </c:pt>
                <c:pt idx="6">
                  <c:v>-83.241570179999997</c:v>
                </c:pt>
                <c:pt idx="7">
                  <c:v>-83.132767189999996</c:v>
                </c:pt>
                <c:pt idx="8">
                  <c:v>-83.024939399999994</c:v>
                </c:pt>
                <c:pt idx="9">
                  <c:v>-82.917921079999999</c:v>
                </c:pt>
                <c:pt idx="10">
                  <c:v>-82.811437069999997</c:v>
                </c:pt>
                <c:pt idx="11">
                  <c:v>-82.705507339999997</c:v>
                </c:pt>
                <c:pt idx="12">
                  <c:v>-82.600492720000005</c:v>
                </c:pt>
                <c:pt idx="13">
                  <c:v>-82.496948610000004</c:v>
                </c:pt>
                <c:pt idx="14">
                  <c:v>-82.394092349999994</c:v>
                </c:pt>
                <c:pt idx="15">
                  <c:v>-82.291915950000003</c:v>
                </c:pt>
                <c:pt idx="16">
                  <c:v>-82.191146959999998</c:v>
                </c:pt>
                <c:pt idx="17">
                  <c:v>-82.091544900000002</c:v>
                </c:pt>
                <c:pt idx="18">
                  <c:v>-81.993237609999994</c:v>
                </c:pt>
                <c:pt idx="19">
                  <c:v>-81.896217300000004</c:v>
                </c:pt>
                <c:pt idx="20">
                  <c:v>-81.800206369999998</c:v>
                </c:pt>
                <c:pt idx="21">
                  <c:v>-81.705525269999995</c:v>
                </c:pt>
                <c:pt idx="22">
                  <c:v>-81.612481119999998</c:v>
                </c:pt>
                <c:pt idx="23">
                  <c:v>-81.520508829999997</c:v>
                </c:pt>
                <c:pt idx="24">
                  <c:v>-81.430098240000007</c:v>
                </c:pt>
                <c:pt idx="25">
                  <c:v>-81.34116229</c:v>
                </c:pt>
                <c:pt idx="26">
                  <c:v>-81.253986650000002</c:v>
                </c:pt>
                <c:pt idx="27">
                  <c:v>-81.168205510000007</c:v>
                </c:pt>
                <c:pt idx="28">
                  <c:v>-81.083873400000002</c:v>
                </c:pt>
                <c:pt idx="29">
                  <c:v>-81.000717609999995</c:v>
                </c:pt>
                <c:pt idx="30">
                  <c:v>-80.919044830000004</c:v>
                </c:pt>
                <c:pt idx="31">
                  <c:v>-80.839355119999993</c:v>
                </c:pt>
                <c:pt idx="32">
                  <c:v>-80.760884369999999</c:v>
                </c:pt>
                <c:pt idx="33">
                  <c:v>-80.684232649999998</c:v>
                </c:pt>
                <c:pt idx="34">
                  <c:v>-80.609314940000004</c:v>
                </c:pt>
                <c:pt idx="35">
                  <c:v>-80.535880829999996</c:v>
                </c:pt>
                <c:pt idx="36">
                  <c:v>-80.463716950000006</c:v>
                </c:pt>
                <c:pt idx="37">
                  <c:v>-80.393465370000001</c:v>
                </c:pt>
                <c:pt idx="38">
                  <c:v>-80.324979679999998</c:v>
                </c:pt>
                <c:pt idx="39">
                  <c:v>-80.257999979999994</c:v>
                </c:pt>
                <c:pt idx="40">
                  <c:v>-80.192494710000005</c:v>
                </c:pt>
                <c:pt idx="41">
                  <c:v>-80.128903449999996</c:v>
                </c:pt>
                <c:pt idx="42">
                  <c:v>-80.06675165</c:v>
                </c:pt>
                <c:pt idx="43">
                  <c:v>-80.006455250000002</c:v>
                </c:pt>
                <c:pt idx="44">
                  <c:v>-79.947607270000006</c:v>
                </c:pt>
                <c:pt idx="45">
                  <c:v>-79.890458150000001</c:v>
                </c:pt>
                <c:pt idx="46">
                  <c:v>-79.834773159999997</c:v>
                </c:pt>
                <c:pt idx="47">
                  <c:v>-79.780859359999994</c:v>
                </c:pt>
                <c:pt idx="48">
                  <c:v>-79.72860335</c:v>
                </c:pt>
                <c:pt idx="49">
                  <c:v>-79.677987169999994</c:v>
                </c:pt>
                <c:pt idx="50">
                  <c:v>-79.628970370000005</c:v>
                </c:pt>
                <c:pt idx="51">
                  <c:v>-79.581706990000001</c:v>
                </c:pt>
                <c:pt idx="52">
                  <c:v>-79.535928319999996</c:v>
                </c:pt>
                <c:pt idx="53">
                  <c:v>-79.491934560000004</c:v>
                </c:pt>
                <c:pt idx="54">
                  <c:v>-79.449538579999995</c:v>
                </c:pt>
                <c:pt idx="55">
                  <c:v>-79.408638479999993</c:v>
                </c:pt>
                <c:pt idx="56">
                  <c:v>-79.36934617</c:v>
                </c:pt>
                <c:pt idx="57">
                  <c:v>-79.331861520000004</c:v>
                </c:pt>
                <c:pt idx="58">
                  <c:v>-79.295882809999995</c:v>
                </c:pt>
                <c:pt idx="59">
                  <c:v>-79.261576539999993</c:v>
                </c:pt>
                <c:pt idx="60">
                  <c:v>-79.228838719999999</c:v>
                </c:pt>
                <c:pt idx="61">
                  <c:v>-79.197829609999999</c:v>
                </c:pt>
                <c:pt idx="62">
                  <c:v>-79.168421940000002</c:v>
                </c:pt>
                <c:pt idx="63">
                  <c:v>-79.140574869999995</c:v>
                </c:pt>
                <c:pt idx="64">
                  <c:v>-79.114315750000003</c:v>
                </c:pt>
                <c:pt idx="65">
                  <c:v>-79.089736130000006</c:v>
                </c:pt>
                <c:pt idx="66">
                  <c:v>-79.066711940000005</c:v>
                </c:pt>
                <c:pt idx="67">
                  <c:v>-79.045259450000003</c:v>
                </c:pt>
                <c:pt idx="68">
                  <c:v>-79.025434410000003</c:v>
                </c:pt>
                <c:pt idx="69">
                  <c:v>-79.007164560000007</c:v>
                </c:pt>
                <c:pt idx="70">
                  <c:v>-78.990462859999994</c:v>
                </c:pt>
                <c:pt idx="71">
                  <c:v>-78.975322739999996</c:v>
                </c:pt>
                <c:pt idx="72">
                  <c:v>-78.96174542</c:v>
                </c:pt>
                <c:pt idx="73">
                  <c:v>-78.949738519999997</c:v>
                </c:pt>
                <c:pt idx="74">
                  <c:v>-78.939307839999998</c:v>
                </c:pt>
                <c:pt idx="75">
                  <c:v>-78.930462360000007</c:v>
                </c:pt>
                <c:pt idx="76">
                  <c:v>-78.923196059999995</c:v>
                </c:pt>
                <c:pt idx="77">
                  <c:v>-78.917526089999996</c:v>
                </c:pt>
                <c:pt idx="78">
                  <c:v>-78.913435550000003</c:v>
                </c:pt>
                <c:pt idx="79">
                  <c:v>-78.910927220000005</c:v>
                </c:pt>
                <c:pt idx="80">
                  <c:v>-78.910005350000006</c:v>
                </c:pt>
                <c:pt idx="81">
                  <c:v>-78.910667079999996</c:v>
                </c:pt>
                <c:pt idx="82">
                  <c:v>-78.912913590000002</c:v>
                </c:pt>
                <c:pt idx="83">
                  <c:v>-78.916736749999998</c:v>
                </c:pt>
                <c:pt idx="84">
                  <c:v>-78.922131840000006</c:v>
                </c:pt>
                <c:pt idx="85">
                  <c:v>-78.929095869999998</c:v>
                </c:pt>
                <c:pt idx="86">
                  <c:v>-78.937631409999995</c:v>
                </c:pt>
                <c:pt idx="87">
                  <c:v>-78.947737369999999</c:v>
                </c:pt>
                <c:pt idx="88">
                  <c:v>-78.959404550000002</c:v>
                </c:pt>
                <c:pt idx="89">
                  <c:v>-78.972638309999994</c:v>
                </c:pt>
                <c:pt idx="90">
                  <c:v>-78.987425029999997</c:v>
                </c:pt>
                <c:pt idx="91">
                  <c:v>-79.003762539999997</c:v>
                </c:pt>
                <c:pt idx="92">
                  <c:v>-79.021689620000004</c:v>
                </c:pt>
                <c:pt idx="93">
                  <c:v>-79.041166540000006</c:v>
                </c:pt>
                <c:pt idx="94">
                  <c:v>-79.062196349999994</c:v>
                </c:pt>
                <c:pt idx="95">
                  <c:v>-79.084784069999998</c:v>
                </c:pt>
                <c:pt idx="96">
                  <c:v>-79.108917930000004</c:v>
                </c:pt>
                <c:pt idx="97">
                  <c:v>-79.13452504</c:v>
                </c:pt>
                <c:pt idx="98">
                  <c:v>-79.161657989999995</c:v>
                </c:pt>
                <c:pt idx="99">
                  <c:v>-79.190322309999999</c:v>
                </c:pt>
                <c:pt idx="100">
                  <c:v>-79.22051673</c:v>
                </c:pt>
                <c:pt idx="101">
                  <c:v>-79.252292789999998</c:v>
                </c:pt>
                <c:pt idx="102">
                  <c:v>-79.285586780000003</c:v>
                </c:pt>
                <c:pt idx="103">
                  <c:v>-79.320463219999993</c:v>
                </c:pt>
                <c:pt idx="104">
                  <c:v>-79.357154070000007</c:v>
                </c:pt>
                <c:pt idx="105">
                  <c:v>-79.3956917</c:v>
                </c:pt>
                <c:pt idx="106">
                  <c:v>-79.435809320000004</c:v>
                </c:pt>
                <c:pt idx="107">
                  <c:v>-79.477405660000002</c:v>
                </c:pt>
                <c:pt idx="108">
                  <c:v>-79.520892099999998</c:v>
                </c:pt>
                <c:pt idx="109">
                  <c:v>-79.565860580000006</c:v>
                </c:pt>
                <c:pt idx="110">
                  <c:v>-79.612323410000002</c:v>
                </c:pt>
                <c:pt idx="111">
                  <c:v>-79.660505209999997</c:v>
                </c:pt>
                <c:pt idx="112">
                  <c:v>-79.710584460000007</c:v>
                </c:pt>
                <c:pt idx="113">
                  <c:v>-79.76223856</c:v>
                </c:pt>
                <c:pt idx="114">
                  <c:v>-79.815357800000001</c:v>
                </c:pt>
                <c:pt idx="115">
                  <c:v>-79.870099269999997</c:v>
                </c:pt>
                <c:pt idx="116">
                  <c:v>-79.926287860000002</c:v>
                </c:pt>
                <c:pt idx="117">
                  <c:v>-79.984120369999999</c:v>
                </c:pt>
                <c:pt idx="118">
                  <c:v>-80.043383109999994</c:v>
                </c:pt>
                <c:pt idx="119">
                  <c:v>-80.104360929999999</c:v>
                </c:pt>
                <c:pt idx="120">
                  <c:v>-80.166927290000004</c:v>
                </c:pt>
                <c:pt idx="121">
                  <c:v>-80.231155020000003</c:v>
                </c:pt>
                <c:pt idx="122">
                  <c:v>-80.297275619999994</c:v>
                </c:pt>
                <c:pt idx="123">
                  <c:v>-80.364859490000001</c:v>
                </c:pt>
                <c:pt idx="124">
                  <c:v>-80.433844089999994</c:v>
                </c:pt>
                <c:pt idx="125">
                  <c:v>-80.50484247</c:v>
                </c:pt>
                <c:pt idx="126">
                  <c:v>-80.577491739999999</c:v>
                </c:pt>
                <c:pt idx="127">
                  <c:v>-80.652187339999998</c:v>
                </c:pt>
                <c:pt idx="128">
                  <c:v>-80.728414099999995</c:v>
                </c:pt>
                <c:pt idx="129">
                  <c:v>-80.805878530000001</c:v>
                </c:pt>
                <c:pt idx="130">
                  <c:v>-80.885035740000006</c:v>
                </c:pt>
                <c:pt idx="131">
                  <c:v>-80.965594550000006</c:v>
                </c:pt>
                <c:pt idx="132">
                  <c:v>-81.047339440000002</c:v>
                </c:pt>
                <c:pt idx="133">
                  <c:v>-81.130860780000006</c:v>
                </c:pt>
                <c:pt idx="134">
                  <c:v>-81.215894890000001</c:v>
                </c:pt>
                <c:pt idx="135">
                  <c:v>-81.302262650000003</c:v>
                </c:pt>
                <c:pt idx="136">
                  <c:v>-81.389877999999996</c:v>
                </c:pt>
                <c:pt idx="137">
                  <c:v>-81.479268079999997</c:v>
                </c:pt>
                <c:pt idx="138">
                  <c:v>-81.569745060000002</c:v>
                </c:pt>
                <c:pt idx="139">
                  <c:v>-81.661851310000003</c:v>
                </c:pt>
                <c:pt idx="140">
                  <c:v>-81.755717669999996</c:v>
                </c:pt>
                <c:pt idx="141">
                  <c:v>-81.85062035</c:v>
                </c:pt>
                <c:pt idx="142">
                  <c:v>-81.946950759999993</c:v>
                </c:pt>
                <c:pt idx="143">
                  <c:v>-82.044271620000004</c:v>
                </c:pt>
                <c:pt idx="144">
                  <c:v>-82.143008739999999</c:v>
                </c:pt>
                <c:pt idx="145">
                  <c:v>-82.242964220000005</c:v>
                </c:pt>
                <c:pt idx="146">
                  <c:v>-82.343633990000001</c:v>
                </c:pt>
                <c:pt idx="147">
                  <c:v>-82.445544580000004</c:v>
                </c:pt>
                <c:pt idx="148">
                  <c:v>-82.548109879999998</c:v>
                </c:pt>
                <c:pt idx="149">
                  <c:v>-82.652540220000006</c:v>
                </c:pt>
                <c:pt idx="150">
                  <c:v>-82.757571459999994</c:v>
                </c:pt>
                <c:pt idx="151">
                  <c:v>-82.863216030000004</c:v>
                </c:pt>
                <c:pt idx="152">
                  <c:v>-82.969236289999998</c:v>
                </c:pt>
                <c:pt idx="153">
                  <c:v>-83.075625279999997</c:v>
                </c:pt>
                <c:pt idx="154">
                  <c:v>-83.182473079999994</c:v>
                </c:pt>
                <c:pt idx="155">
                  <c:v>-83.288177919999995</c:v>
                </c:pt>
                <c:pt idx="156">
                  <c:v>-83.393669250000002</c:v>
                </c:pt>
                <c:pt idx="157">
                  <c:v>-83.499502039999996</c:v>
                </c:pt>
                <c:pt idx="158">
                  <c:v>-83.602452549999995</c:v>
                </c:pt>
                <c:pt idx="159">
                  <c:v>-83.703108819999997</c:v>
                </c:pt>
                <c:pt idx="160">
                  <c:v>-83.803718279999998</c:v>
                </c:pt>
                <c:pt idx="161">
                  <c:v>-83.904519160000007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7E1-4146-B344-CBE399A871B4}"/>
            </c:ext>
          </c:extLst>
        </c:ser>
        <c:ser>
          <c:idx val="6"/>
          <c:order val="2"/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BeachMarksvsPrediction!$M$8:$M$136</c:f>
              <c:numCache>
                <c:formatCode>General</c:formatCode>
                <c:ptCount val="129"/>
                <c:pt idx="0">
                  <c:v>15.5</c:v>
                </c:pt>
                <c:pt idx="1">
                  <c:v>13</c:v>
                </c:pt>
                <c:pt idx="2">
                  <c:v>12</c:v>
                </c:pt>
                <c:pt idx="3" formatCode="0.00E+00">
                  <c:v>11</c:v>
                </c:pt>
                <c:pt idx="4" formatCode="0.00E+00">
                  <c:v>10</c:v>
                </c:pt>
                <c:pt idx="5" formatCode="0.00E+00">
                  <c:v>9.5</c:v>
                </c:pt>
                <c:pt idx="6" formatCode="0.00E+00">
                  <c:v>9.1697131990000003</c:v>
                </c:pt>
                <c:pt idx="7" formatCode="0.00E+00">
                  <c:v>9.1295178969999995</c:v>
                </c:pt>
                <c:pt idx="8" formatCode="0.00E+00">
                  <c:v>9.0819776149999996</c:v>
                </c:pt>
                <c:pt idx="9" formatCode="0.00E+00">
                  <c:v>9.0272057910000001</c:v>
                </c:pt>
                <c:pt idx="10" formatCode="0.00E+00">
                  <c:v>8.9653795340000002</c:v>
                </c:pt>
                <c:pt idx="11" formatCode="0.00E+00">
                  <c:v>8.8965480140000004</c:v>
                </c:pt>
                <c:pt idx="12" formatCode="0.00E+00">
                  <c:v>8.8242429740000006</c:v>
                </c:pt>
                <c:pt idx="13" formatCode="0.00E+00">
                  <c:v>8.745856195</c:v>
                </c:pt>
                <c:pt idx="14" formatCode="0.00E+00">
                  <c:v>8.6616025319999999</c:v>
                </c:pt>
                <c:pt idx="15" formatCode="0.00E+00">
                  <c:v>8.5716784270000002</c:v>
                </c:pt>
                <c:pt idx="16" formatCode="0.00E+00">
                  <c:v>8.4762631880000008</c:v>
                </c:pt>
                <c:pt idx="17" formatCode="0.00E+00">
                  <c:v>8.3755385899999997</c:v>
                </c:pt>
                <c:pt idx="18" formatCode="0.00E+00">
                  <c:v>8.2696498789999993</c:v>
                </c:pt>
                <c:pt idx="19" formatCode="0.00E+00">
                  <c:v>8.1587988659999997</c:v>
                </c:pt>
                <c:pt idx="20" formatCode="0.00E+00">
                  <c:v>8.0382676740000001</c:v>
                </c:pt>
                <c:pt idx="21" formatCode="0.00E+00">
                  <c:v>7.9128549130000003</c:v>
                </c:pt>
                <c:pt idx="22" formatCode="0.00E+00">
                  <c:v>7.7825190319999997</c:v>
                </c:pt>
                <c:pt idx="23" formatCode="0.00E+00">
                  <c:v>7.6476856020000001</c:v>
                </c:pt>
                <c:pt idx="24" formatCode="0.00E+00">
                  <c:v>7.5084621389999997</c:v>
                </c:pt>
                <c:pt idx="25" formatCode="0.00E+00">
                  <c:v>7.3650787900000001</c:v>
                </c:pt>
                <c:pt idx="26" formatCode="0.00E+00">
                  <c:v>7.2177967189999999</c:v>
                </c:pt>
                <c:pt idx="27" formatCode="0.00E+00">
                  <c:v>7.0666126350000003</c:v>
                </c:pt>
                <c:pt idx="28" formatCode="0.00E+00">
                  <c:v>6.9118020570000001</c:v>
                </c:pt>
                <c:pt idx="29" formatCode="0.00E+00">
                  <c:v>6.7535355429999999</c:v>
                </c:pt>
                <c:pt idx="30" formatCode="0.00E+00">
                  <c:v>6.5919773959999999</c:v>
                </c:pt>
                <c:pt idx="31" formatCode="0.00E+00">
                  <c:v>6.4272869320000003</c:v>
                </c:pt>
                <c:pt idx="32" formatCode="0.00E+00">
                  <c:v>6.2596171140000001</c:v>
                </c:pt>
                <c:pt idx="33" formatCode="0.00E+00">
                  <c:v>6.0891152679999996</c:v>
                </c:pt>
                <c:pt idx="34" formatCode="0.00E+00">
                  <c:v>5.9159236359999996</c:v>
                </c:pt>
                <c:pt idx="35" formatCode="0.00E+00">
                  <c:v>5.7402477489999999</c:v>
                </c:pt>
                <c:pt idx="36" formatCode="0.00E+00">
                  <c:v>5.5622667059999999</c:v>
                </c:pt>
                <c:pt idx="37" formatCode="0.00E+00">
                  <c:v>5.3817598980000003</c:v>
                </c:pt>
                <c:pt idx="38" formatCode="0.00E+00">
                  <c:v>5.1991658970000003</c:v>
                </c:pt>
                <c:pt idx="39" formatCode="0.00E+00">
                  <c:v>5.0144784639999997</c:v>
                </c:pt>
                <c:pt idx="40" formatCode="0.00E+00">
                  <c:v>4.8278597559999996</c:v>
                </c:pt>
                <c:pt idx="41" formatCode="0.00E+00">
                  <c:v>4.6395115410000001</c:v>
                </c:pt>
                <c:pt idx="42" formatCode="0.00E+00">
                  <c:v>4.4493007929999999</c:v>
                </c:pt>
                <c:pt idx="43" formatCode="0.00E+00">
                  <c:v>4.2574567800000001</c:v>
                </c:pt>
                <c:pt idx="44" formatCode="0.00E+00">
                  <c:v>4.0640761249999997</c:v>
                </c:pt>
                <c:pt idx="45" formatCode="0.00E+00">
                  <c:v>3.8692523099999998</c:v>
                </c:pt>
                <c:pt idx="46" formatCode="0.00E+00">
                  <c:v>3.6730756439999999</c:v>
                </c:pt>
                <c:pt idx="47" formatCode="0.00E+00">
                  <c:v>3.4756334849999999</c:v>
                </c:pt>
                <c:pt idx="48" formatCode="0.00E+00">
                  <c:v>3.2770104419999999</c:v>
                </c:pt>
                <c:pt idx="49" formatCode="0.00E+00">
                  <c:v>3.0772885169999999</c:v>
                </c:pt>
                <c:pt idx="50" formatCode="0.00E+00">
                  <c:v>2.8766269470000001</c:v>
                </c:pt>
                <c:pt idx="51" formatCode="0.00E+00">
                  <c:v>2.6751542750000001</c:v>
                </c:pt>
                <c:pt idx="52" formatCode="0.00E+00">
                  <c:v>2.4725552180000001</c:v>
                </c:pt>
                <c:pt idx="53" formatCode="0.00E+00">
                  <c:v>2.2692615699999998</c:v>
                </c:pt>
                <c:pt idx="54" formatCode="0.00E+00">
                  <c:v>2.0652074100000002</c:v>
                </c:pt>
                <c:pt idx="55" formatCode="0.00E+00">
                  <c:v>1.8605185820000001</c:v>
                </c:pt>
                <c:pt idx="56" formatCode="0.00E+00">
                  <c:v>1.655365239</c:v>
                </c:pt>
                <c:pt idx="57" formatCode="0.00E+00">
                  <c:v>1.4495573129999999</c:v>
                </c:pt>
                <c:pt idx="58" formatCode="0.00E+00">
                  <c:v>1.243301912</c:v>
                </c:pt>
                <c:pt idx="59" formatCode="0.00E+00">
                  <c:v>1.036664673</c:v>
                </c:pt>
                <c:pt idx="60" formatCode="0.00E+00">
                  <c:v>0.82971044910000002</c:v>
                </c:pt>
                <c:pt idx="61" formatCode="0.00E+00">
                  <c:v>0.62250342270000003</c:v>
                </c:pt>
                <c:pt idx="62" formatCode="0.00E+00">
                  <c:v>0.41510724409999999</c:v>
                </c:pt>
                <c:pt idx="63" formatCode="0.00E+00">
                  <c:v>0.20758516730000001</c:v>
                </c:pt>
                <c:pt idx="64" formatCode="0.00E+00">
                  <c:v>1.788576E-7</c:v>
                </c:pt>
                <c:pt idx="65" formatCode="0.00E+00">
                  <c:v>-0.2075030253</c:v>
                </c:pt>
                <c:pt idx="66" formatCode="0.00E+00">
                  <c:v>-0.41480982150000001</c:v>
                </c:pt>
                <c:pt idx="67" formatCode="0.00E+00">
                  <c:v>-0.62225852349999999</c:v>
                </c:pt>
                <c:pt idx="68" formatCode="0.00E+00">
                  <c:v>-0.82941766520000004</c:v>
                </c:pt>
                <c:pt idx="69" formatCode="0.00E+00">
                  <c:v>-1.0363645690000001</c:v>
                </c:pt>
                <c:pt idx="70" formatCode="0.00E+00">
                  <c:v>-1.2429784639999999</c:v>
                </c:pt>
                <c:pt idx="71" formatCode="0.00E+00">
                  <c:v>-1.449093263</c:v>
                </c:pt>
                <c:pt idx="72" formatCode="0.00E+00">
                  <c:v>-1.654902039</c:v>
                </c:pt>
                <c:pt idx="73" formatCode="0.00E+00">
                  <c:v>-1.860196857</c:v>
                </c:pt>
                <c:pt idx="74" formatCode="0.00E+00">
                  <c:v>-2.0649100300000001</c:v>
                </c:pt>
                <c:pt idx="75" formatCode="0.00E+00">
                  <c:v>-2.2689726320000001</c:v>
                </c:pt>
                <c:pt idx="76" formatCode="0.00E+00">
                  <c:v>-2.4723143479999998</c:v>
                </c:pt>
                <c:pt idx="77" formatCode="0.00E+00">
                  <c:v>-2.6748633210000001</c:v>
                </c:pt>
                <c:pt idx="78" formatCode="0.00E+00">
                  <c:v>-2.8765459920000001</c:v>
                </c:pt>
                <c:pt idx="79" formatCode="0.00E+00">
                  <c:v>-3.0772869520000001</c:v>
                </c:pt>
                <c:pt idx="80" formatCode="0.00E+00">
                  <c:v>-3.2769303129999998</c:v>
                </c:pt>
                <c:pt idx="81" formatCode="0.00E+00">
                  <c:v>-3.4753481850000001</c:v>
                </c:pt>
                <c:pt idx="82" formatCode="0.00E+00">
                  <c:v>-3.6728418170000001</c:v>
                </c:pt>
                <c:pt idx="83" formatCode="0.00E+00">
                  <c:v>-3.8689746349999998</c:v>
                </c:pt>
                <c:pt idx="84" formatCode="0.00E+00">
                  <c:v>-4.0637933029999997</c:v>
                </c:pt>
                <c:pt idx="85" formatCode="0.00E+00">
                  <c:v>-4.2571540710000004</c:v>
                </c:pt>
                <c:pt idx="86" formatCode="0.00E+00">
                  <c:v>-4.4488697730000002</c:v>
                </c:pt>
                <c:pt idx="87" formatCode="0.00E+00">
                  <c:v>-4.6390842289999998</c:v>
                </c:pt>
                <c:pt idx="88" formatCode="0.00E+00">
                  <c:v>-4.8275651249999996</c:v>
                </c:pt>
                <c:pt idx="89" formatCode="0.00E+00">
                  <c:v>-5.0142083489999996</c:v>
                </c:pt>
                <c:pt idx="90" formatCode="0.00E+00">
                  <c:v>-5.1989057799999996</c:v>
                </c:pt>
                <c:pt idx="91" formatCode="0.00E+00">
                  <c:v>-5.3815450970000001</c:v>
                </c:pt>
                <c:pt idx="92" formatCode="0.00E+00">
                  <c:v>-5.5620095630000002</c:v>
                </c:pt>
                <c:pt idx="93" formatCode="0.00E+00">
                  <c:v>-5.7401777970000003</c:v>
                </c:pt>
                <c:pt idx="94" formatCode="0.00E+00">
                  <c:v>-5.9159236450000003</c:v>
                </c:pt>
                <c:pt idx="95" formatCode="0.00E+00">
                  <c:v>-6.0890482080000004</c:v>
                </c:pt>
                <c:pt idx="96" formatCode="0.00E+00">
                  <c:v>-6.2593756310000002</c:v>
                </c:pt>
                <c:pt idx="97" formatCode="0.00E+00">
                  <c:v>-6.4270919439999998</c:v>
                </c:pt>
                <c:pt idx="98" formatCode="0.00E+00">
                  <c:v>-6.5917482209999996</c:v>
                </c:pt>
                <c:pt idx="99" formatCode="0.00E+00">
                  <c:v>-6.7533049399999996</c:v>
                </c:pt>
                <c:pt idx="100" formatCode="0.00E+00">
                  <c:v>-6.9115586210000002</c:v>
                </c:pt>
                <c:pt idx="101" formatCode="0.00E+00">
                  <c:v>-7.0662697809999999</c:v>
                </c:pt>
                <c:pt idx="102" formatCode="0.00E+00">
                  <c:v>-7.2174621160000001</c:v>
                </c:pt>
                <c:pt idx="103" formatCode="0.00E+00">
                  <c:v>-7.3648519270000001</c:v>
                </c:pt>
                <c:pt idx="104" formatCode="0.00E+00">
                  <c:v>-7.508257371</c:v>
                </c:pt>
                <c:pt idx="105" formatCode="0.00E+00">
                  <c:v>-7.647491112</c:v>
                </c:pt>
                <c:pt idx="106" formatCode="0.00E+00">
                  <c:v>-7.7823606889999999</c:v>
                </c:pt>
                <c:pt idx="107" formatCode="0.00E+00">
                  <c:v>-7.9126689109999999</c:v>
                </c:pt>
                <c:pt idx="108" formatCode="0.00E+00">
                  <c:v>-8.0382143660000001</c:v>
                </c:pt>
                <c:pt idx="109" formatCode="0.00E+00">
                  <c:v>-8.1587921950000002</c:v>
                </c:pt>
                <c:pt idx="110" formatCode="0.00E+00">
                  <c:v>-8.2741503279999993</c:v>
                </c:pt>
                <c:pt idx="111" formatCode="0.00E+00">
                  <c:v>-8.3840582910000006</c:v>
                </c:pt>
                <c:pt idx="112" formatCode="0.00E+00">
                  <c:v>-8.4885145479999995</c:v>
                </c:pt>
                <c:pt idx="113" formatCode="0.00E+00">
                  <c:v>-8.5871165119999997</c:v>
                </c:pt>
                <c:pt idx="114" formatCode="0.00E+00">
                  <c:v>-8.6797263779999998</c:v>
                </c:pt>
                <c:pt idx="115" formatCode="0.00E+00">
                  <c:v>-8.7661135609999992</c:v>
                </c:pt>
                <c:pt idx="116" formatCode="0.00E+00">
                  <c:v>-8.846042422</c:v>
                </c:pt>
                <c:pt idx="117" formatCode="0.00E+00">
                  <c:v>-8.9194207550000009</c:v>
                </c:pt>
                <c:pt idx="118" formatCode="0.00E+00">
                  <c:v>-8.9860083119999992</c:v>
                </c:pt>
                <c:pt idx="119" formatCode="0.00E+00">
                  <c:v>-9.0456330250000008</c:v>
                </c:pt>
                <c:pt idx="120" formatCode="0.00E+00">
                  <c:v>-9.0981355740000005</c:v>
                </c:pt>
                <c:pt idx="121" formatCode="0.00E+00">
                  <c:v>-9.1433694840000008</c:v>
                </c:pt>
                <c:pt idx="122" formatCode="0.00E+00">
                  <c:v>-9.1812112080000006</c:v>
                </c:pt>
                <c:pt idx="123" formatCode="0.00E+00">
                  <c:v>-9.5</c:v>
                </c:pt>
                <c:pt idx="124" formatCode="0.00E+00">
                  <c:v>-10</c:v>
                </c:pt>
                <c:pt idx="125" formatCode="0.00E+00">
                  <c:v>-11</c:v>
                </c:pt>
                <c:pt idx="126">
                  <c:v>-12</c:v>
                </c:pt>
                <c:pt idx="127">
                  <c:v>-13</c:v>
                </c:pt>
                <c:pt idx="128">
                  <c:v>-15.5</c:v>
                </c:pt>
              </c:numCache>
            </c:numRef>
          </c:xVal>
          <c:yVal>
            <c:numRef>
              <c:f>BeachMarksvsPrediction!$N$8:$N$136</c:f>
              <c:numCache>
                <c:formatCode>0.00E+00</c:formatCode>
                <c:ptCount val="129"/>
                <c:pt idx="0">
                  <c:v>-82.710171684019613</c:v>
                </c:pt>
                <c:pt idx="1">
                  <c:v>-83.139776882067707</c:v>
                </c:pt>
                <c:pt idx="2">
                  <c:v>-83.28999039500485</c:v>
                </c:pt>
                <c:pt idx="3">
                  <c:v>-83.427947955106745</c:v>
                </c:pt>
                <c:pt idx="4">
                  <c:v>-83.55371027069954</c:v>
                </c:pt>
                <c:pt idx="5">
                  <c:v>-83.612035616889514</c:v>
                </c:pt>
                <c:pt idx="6">
                  <c:v>-83.648902323031635</c:v>
                </c:pt>
                <c:pt idx="7">
                  <c:v>-83.653298817012342</c:v>
                </c:pt>
                <c:pt idx="8">
                  <c:v>-83.658473465636703</c:v>
                </c:pt>
                <c:pt idx="9">
                  <c:v>-83.664401364062471</c:v>
                </c:pt>
                <c:pt idx="10">
                  <c:v>-83.671049173602057</c:v>
                </c:pt>
                <c:pt idx="11">
                  <c:v>-83.67839585839701</c:v>
                </c:pt>
                <c:pt idx="12">
                  <c:v>-83.686051621138233</c:v>
                </c:pt>
                <c:pt idx="13">
                  <c:v>-83.694279968325077</c:v>
                </c:pt>
                <c:pt idx="14">
                  <c:v>-83.703041411753091</c:v>
                </c:pt>
                <c:pt idx="15">
                  <c:v>-83.71229795522342</c:v>
                </c:pt>
                <c:pt idx="16">
                  <c:v>-83.722013009529078</c:v>
                </c:pt>
                <c:pt idx="17">
                  <c:v>-83.732149460809978</c:v>
                </c:pt>
                <c:pt idx="18">
                  <c:v>-83.742673654945818</c:v>
                </c:pt>
                <c:pt idx="19">
                  <c:v>-83.753546199932089</c:v>
                </c:pt>
                <c:pt idx="20">
                  <c:v>-83.7652001298936</c:v>
                </c:pt>
                <c:pt idx="21">
                  <c:v>-83.777140241988519</c:v>
                </c:pt>
                <c:pt idx="22">
                  <c:v>-83.789348353573914</c:v>
                </c:pt>
                <c:pt idx="23">
                  <c:v>-83.80176254073038</c:v>
                </c:pt>
                <c:pt idx="24">
                  <c:v>-83.81435137437505</c:v>
                </c:pt>
                <c:pt idx="25">
                  <c:v>-83.82707268190326</c:v>
                </c:pt>
                <c:pt idx="26">
                  <c:v>-83.839882576988344</c:v>
                </c:pt>
                <c:pt idx="27">
                  <c:v>-83.852760752803235</c:v>
                </c:pt>
                <c:pt idx="28">
                  <c:v>-83.865663369014442</c:v>
                </c:pt>
                <c:pt idx="29">
                  <c:v>-83.878556602205762</c:v>
                </c:pt>
                <c:pt idx="30">
                  <c:v>-83.891407986817256</c:v>
                </c:pt>
                <c:pt idx="31">
                  <c:v>-83.904186324007355</c:v>
                </c:pt>
                <c:pt idx="32">
                  <c:v>-83.91686179538722</c:v>
                </c:pt>
                <c:pt idx="33">
                  <c:v>-83.929405903133912</c:v>
                </c:pt>
                <c:pt idx="34">
                  <c:v>-83.941791424373449</c:v>
                </c:pt>
                <c:pt idx="35">
                  <c:v>-83.953987730066174</c:v>
                </c:pt>
                <c:pt idx="36">
                  <c:v>-83.965967445693877</c:v>
                </c:pt>
                <c:pt idx="37">
                  <c:v>-83.977730145558709</c:v>
                </c:pt>
                <c:pt idx="38">
                  <c:v>-83.989232488310506</c:v>
                </c:pt>
                <c:pt idx="39">
                  <c:v>-84.000461342388363</c:v>
                </c:pt>
                <c:pt idx="40">
                  <c:v>-84.011393692620032</c:v>
                </c:pt>
                <c:pt idx="41">
                  <c:v>-84.022005645312518</c:v>
                </c:pt>
                <c:pt idx="42">
                  <c:v>-84.032292735908442</c:v>
                </c:pt>
                <c:pt idx="43">
                  <c:v>-84.042230823357087</c:v>
                </c:pt>
                <c:pt idx="44">
                  <c:v>-84.051804176056834</c:v>
                </c:pt>
                <c:pt idx="45">
                  <c:v>-84.060998010739553</c:v>
                </c:pt>
                <c:pt idx="46">
                  <c:v>-84.06979847313454</c:v>
                </c:pt>
                <c:pt idx="47">
                  <c:v>-84.078192605918616</c:v>
                </c:pt>
                <c:pt idx="48">
                  <c:v>-84.086168318951394</c:v>
                </c:pt>
                <c:pt idx="49">
                  <c:v>-84.093714363102904</c:v>
                </c:pt>
                <c:pt idx="50">
                  <c:v>-84.100817578712011</c:v>
                </c:pt>
                <c:pt idx="51">
                  <c:v>-84.107467264238494</c:v>
                </c:pt>
                <c:pt idx="52">
                  <c:v>-84.113666967348067</c:v>
                </c:pt>
                <c:pt idx="53">
                  <c:v>-84.119397001683993</c:v>
                </c:pt>
                <c:pt idx="54">
                  <c:v>-84.12465404596729</c:v>
                </c:pt>
                <c:pt idx="55">
                  <c:v>-84.129429872108574</c:v>
                </c:pt>
                <c:pt idx="56">
                  <c:v>-84.133716582149816</c:v>
                </c:pt>
                <c:pt idx="57">
                  <c:v>-84.137514127744041</c:v>
                </c:pt>
                <c:pt idx="58">
                  <c:v>-84.140814711741513</c:v>
                </c:pt>
                <c:pt idx="59">
                  <c:v>-84.143614293395757</c:v>
                </c:pt>
                <c:pt idx="60">
                  <c:v>-84.145909470221156</c:v>
                </c:pt>
                <c:pt idx="61">
                  <c:v>-84.147697469917304</c:v>
                </c:pt>
                <c:pt idx="62">
                  <c:v>-84.148976143360741</c:v>
                </c:pt>
                <c:pt idx="63">
                  <c:v>-84.149743959196442</c:v>
                </c:pt>
                <c:pt idx="64">
                  <c:v>-84.15</c:v>
                </c:pt>
                <c:pt idx="65">
                  <c:v>-84.149744161788703</c:v>
                </c:pt>
                <c:pt idx="66">
                  <c:v>-84.14897761002203</c:v>
                </c:pt>
                <c:pt idx="67">
                  <c:v>-84.147699281263371</c:v>
                </c:pt>
                <c:pt idx="68">
                  <c:v>-84.145912356671587</c:v>
                </c:pt>
                <c:pt idx="69">
                  <c:v>-84.143617990196518</c:v>
                </c:pt>
                <c:pt idx="70">
                  <c:v>-84.140819490530475</c:v>
                </c:pt>
                <c:pt idx="71">
                  <c:v>-84.137522121317119</c:v>
                </c:pt>
                <c:pt idx="72">
                  <c:v>-84.133725694523449</c:v>
                </c:pt>
                <c:pt idx="73">
                  <c:v>-84.129436986427095</c:v>
                </c:pt>
                <c:pt idx="74">
                  <c:v>-84.124661345933546</c:v>
                </c:pt>
                <c:pt idx="75">
                  <c:v>-84.119404795773704</c:v>
                </c:pt>
                <c:pt idx="76">
                  <c:v>-84.113674047473836</c:v>
                </c:pt>
                <c:pt idx="77">
                  <c:v>-84.107476517928959</c:v>
                </c:pt>
                <c:pt idx="78">
                  <c:v>-84.1008203476988</c:v>
                </c:pt>
                <c:pt idx="79">
                  <c:v>-84.093714420371825</c:v>
                </c:pt>
                <c:pt idx="80">
                  <c:v>-84.086171441704622</c:v>
                </c:pt>
                <c:pt idx="81">
                  <c:v>-84.078204399196224</c:v>
                </c:pt>
                <c:pt idx="82">
                  <c:v>-84.069808688894355</c:v>
                </c:pt>
                <c:pt idx="83">
                  <c:v>-84.061010791411064</c:v>
                </c:pt>
                <c:pt idx="84">
                  <c:v>-84.051817850600315</c:v>
                </c:pt>
                <c:pt idx="85">
                  <c:v>-84.042246157606755</c:v>
                </c:pt>
                <c:pt idx="86">
                  <c:v>-84.032315556236384</c:v>
                </c:pt>
                <c:pt idx="87">
                  <c:v>-84.022029239457467</c:v>
                </c:pt>
                <c:pt idx="88">
                  <c:v>-84.011410623580673</c:v>
                </c:pt>
                <c:pt idx="89">
                  <c:v>-84.000477466695514</c:v>
                </c:pt>
                <c:pt idx="90">
                  <c:v>-83.989248589868239</c:v>
                </c:pt>
                <c:pt idx="91">
                  <c:v>-83.977743910925327</c:v>
                </c:pt>
                <c:pt idx="92">
                  <c:v>-83.96598447955634</c:v>
                </c:pt>
                <c:pt idx="93">
                  <c:v>-83.953992512916429</c:v>
                </c:pt>
                <c:pt idx="94">
                  <c:v>-83.941791423739161</c:v>
                </c:pt>
                <c:pt idx="95">
                  <c:v>-83.929410768339437</c:v>
                </c:pt>
                <c:pt idx="96">
                  <c:v>-83.91687980799837</c:v>
                </c:pt>
                <c:pt idx="97">
                  <c:v>-83.90420126038606</c:v>
                </c:pt>
                <c:pt idx="98">
                  <c:v>-83.891425994501631</c:v>
                </c:pt>
                <c:pt idx="99">
                  <c:v>-83.878575169034505</c:v>
                </c:pt>
                <c:pt idx="100">
                  <c:v>-83.865683431475603</c:v>
                </c:pt>
                <c:pt idx="101">
                  <c:v>-83.852789645796079</c:v>
                </c:pt>
                <c:pt idx="102">
                  <c:v>-83.839911382372691</c:v>
                </c:pt>
                <c:pt idx="103">
                  <c:v>-83.827092613864195</c:v>
                </c:pt>
                <c:pt idx="104">
                  <c:v>-83.814369718150502</c:v>
                </c:pt>
                <c:pt idx="105">
                  <c:v>-83.801780289513431</c:v>
                </c:pt>
                <c:pt idx="106">
                  <c:v>-83.78936306063143</c:v>
                </c:pt>
                <c:pt idx="107">
                  <c:v>-83.777157809900032</c:v>
                </c:pt>
                <c:pt idx="108">
                  <c:v>-83.765205245413398</c:v>
                </c:pt>
                <c:pt idx="109">
                  <c:v>-83.753546849783064</c:v>
                </c:pt>
                <c:pt idx="110">
                  <c:v>-83.742229110226447</c:v>
                </c:pt>
                <c:pt idx="111">
                  <c:v>-83.731296816501739</c:v>
                </c:pt>
                <c:pt idx="112">
                  <c:v>-83.720771740162505</c:v>
                </c:pt>
                <c:pt idx="113">
                  <c:v>-83.710715741829247</c:v>
                </c:pt>
                <c:pt idx="114">
                  <c:v>-83.701163970419501</c:v>
                </c:pt>
                <c:pt idx="115">
                  <c:v>-83.692160642653107</c:v>
                </c:pt>
                <c:pt idx="116">
                  <c:v>-83.683750115946509</c:v>
                </c:pt>
                <c:pt idx="117">
                  <c:v>-83.675960905120633</c:v>
                </c:pt>
                <c:pt idx="118">
                  <c:v>-83.668836221239914</c:v>
                </c:pt>
                <c:pt idx="119">
                  <c:v>-83.66241105285593</c:v>
                </c:pt>
                <c:pt idx="120">
                  <c:v>-83.656717776142258</c:v>
                </c:pt>
                <c:pt idx="121">
                  <c:v>-83.651785961084286</c:v>
                </c:pt>
                <c:pt idx="122">
                  <c:v>-83.647641094977061</c:v>
                </c:pt>
                <c:pt idx="123">
                  <c:v>-83.612035616889514</c:v>
                </c:pt>
                <c:pt idx="124">
                  <c:v>-83.55371027069954</c:v>
                </c:pt>
                <c:pt idx="125">
                  <c:v>-83.427947955106745</c:v>
                </c:pt>
                <c:pt idx="126">
                  <c:v>-83.28999039500485</c:v>
                </c:pt>
                <c:pt idx="127">
                  <c:v>-83.139776882067707</c:v>
                </c:pt>
                <c:pt idx="128">
                  <c:v>-82.710171684019613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7E1-4146-B344-CBE399A871B4}"/>
            </c:ext>
          </c:extLst>
        </c:ser>
        <c:ser>
          <c:idx val="9"/>
          <c:order val="3"/>
          <c:marker>
            <c:symbol val="none"/>
          </c:marker>
          <c:xVal>
            <c:numRef>
              <c:f>BeachMarksvsPrediction!$P$9:$P$170</c:f>
              <c:numCache>
                <c:formatCode>0.00E+00</c:formatCode>
                <c:ptCount val="162"/>
                <c:pt idx="0">
                  <c:v>8.949810652</c:v>
                </c:pt>
                <c:pt idx="1">
                  <c:v>8.9316214410000008</c:v>
                </c:pt>
                <c:pt idx="2">
                  <c:v>8.9048010180000006</c:v>
                </c:pt>
                <c:pt idx="3">
                  <c:v>8.8748086950000005</c:v>
                </c:pt>
                <c:pt idx="4">
                  <c:v>8.8414387919999999</c:v>
                </c:pt>
                <c:pt idx="5">
                  <c:v>8.8040617569999995</c:v>
                </c:pt>
                <c:pt idx="6">
                  <c:v>8.7620834290000005</c:v>
                </c:pt>
                <c:pt idx="7">
                  <c:v>8.7156183209999991</c:v>
                </c:pt>
                <c:pt idx="8">
                  <c:v>8.665113023</c:v>
                </c:pt>
                <c:pt idx="9">
                  <c:v>8.6110154879999996</c:v>
                </c:pt>
                <c:pt idx="10">
                  <c:v>8.5537999370000009</c:v>
                </c:pt>
                <c:pt idx="11">
                  <c:v>8.4935027600000002</c:v>
                </c:pt>
                <c:pt idx="12">
                  <c:v>8.4302836489999997</c:v>
                </c:pt>
                <c:pt idx="13">
                  <c:v>8.3642204810000003</c:v>
                </c:pt>
                <c:pt idx="14">
                  <c:v>8.2954294990000008</c:v>
                </c:pt>
                <c:pt idx="15">
                  <c:v>8.2238904930000007</c:v>
                </c:pt>
                <c:pt idx="16">
                  <c:v>8.1498363030000007</c:v>
                </c:pt>
                <c:pt idx="17">
                  <c:v>8.0732933080000002</c:v>
                </c:pt>
                <c:pt idx="18">
                  <c:v>7.9943047710000004</c:v>
                </c:pt>
                <c:pt idx="19">
                  <c:v>7.9128723259999996</c:v>
                </c:pt>
                <c:pt idx="20">
                  <c:v>7.8291518020000002</c:v>
                </c:pt>
                <c:pt idx="21">
                  <c:v>7.7431373309999998</c:v>
                </c:pt>
                <c:pt idx="22">
                  <c:v>7.6549513769999997</c:v>
                </c:pt>
                <c:pt idx="23">
                  <c:v>7.5645891020000002</c:v>
                </c:pt>
                <c:pt idx="24">
                  <c:v>7.4722034900000001</c:v>
                </c:pt>
                <c:pt idx="25">
                  <c:v>7.3775671880000004</c:v>
                </c:pt>
                <c:pt idx="26">
                  <c:v>7.2809807539999998</c:v>
                </c:pt>
                <c:pt idx="27">
                  <c:v>7.182369231</c:v>
                </c:pt>
                <c:pt idx="28">
                  <c:v>7.0817628880000001</c:v>
                </c:pt>
                <c:pt idx="29">
                  <c:v>6.9792475810000001</c:v>
                </c:pt>
                <c:pt idx="30">
                  <c:v>6.8747104559999999</c:v>
                </c:pt>
                <c:pt idx="31">
                  <c:v>6.7683595849999998</c:v>
                </c:pt>
                <c:pt idx="32">
                  <c:v>6.6601901750000003</c:v>
                </c:pt>
                <c:pt idx="33">
                  <c:v>6.5502256189999999</c:v>
                </c:pt>
                <c:pt idx="34">
                  <c:v>6.4385475830000001</c:v>
                </c:pt>
                <c:pt idx="35">
                  <c:v>6.3250179160000002</c:v>
                </c:pt>
                <c:pt idx="36">
                  <c:v>6.209903153</c:v>
                </c:pt>
                <c:pt idx="37">
                  <c:v>6.093159655</c:v>
                </c:pt>
                <c:pt idx="38">
                  <c:v>5.9747927299999999</c:v>
                </c:pt>
                <c:pt idx="39">
                  <c:v>5.8547526940000001</c:v>
                </c:pt>
                <c:pt idx="40">
                  <c:v>5.7332155220000001</c:v>
                </c:pt>
                <c:pt idx="41">
                  <c:v>5.6100781700000004</c:v>
                </c:pt>
                <c:pt idx="42">
                  <c:v>5.4855602530000001</c:v>
                </c:pt>
                <c:pt idx="43">
                  <c:v>5.359584667</c:v>
                </c:pt>
                <c:pt idx="44">
                  <c:v>5.232327154</c:v>
                </c:pt>
                <c:pt idx="45">
                  <c:v>5.1035408679999996</c:v>
                </c:pt>
                <c:pt idx="46">
                  <c:v>4.9735287389999998</c:v>
                </c:pt>
                <c:pt idx="47">
                  <c:v>4.8422914800000001</c:v>
                </c:pt>
                <c:pt idx="48">
                  <c:v>4.7098046020000002</c:v>
                </c:pt>
                <c:pt idx="49">
                  <c:v>4.5760118700000003</c:v>
                </c:pt>
                <c:pt idx="50">
                  <c:v>4.4410941279999996</c:v>
                </c:pt>
                <c:pt idx="51">
                  <c:v>4.3051184170000001</c:v>
                </c:pt>
                <c:pt idx="52">
                  <c:v>4.168120472</c:v>
                </c:pt>
                <c:pt idx="53">
                  <c:v>4.03006932</c:v>
                </c:pt>
                <c:pt idx="54">
                  <c:v>3.8908999400000002</c:v>
                </c:pt>
                <c:pt idx="55">
                  <c:v>3.7507952480000002</c:v>
                </c:pt>
                <c:pt idx="56">
                  <c:v>3.6098510039999998</c:v>
                </c:pt>
                <c:pt idx="57">
                  <c:v>3.4680984979999998</c:v>
                </c:pt>
                <c:pt idx="58">
                  <c:v>3.3254655560000002</c:v>
                </c:pt>
                <c:pt idx="59">
                  <c:v>3.182095978</c:v>
                </c:pt>
                <c:pt idx="60">
                  <c:v>3.037707986</c:v>
                </c:pt>
                <c:pt idx="61">
                  <c:v>2.8926521859999998</c:v>
                </c:pt>
                <c:pt idx="62">
                  <c:v>2.7469600719999998</c:v>
                </c:pt>
                <c:pt idx="63">
                  <c:v>2.6005944959999998</c:v>
                </c:pt>
                <c:pt idx="64">
                  <c:v>2.4537789540000001</c:v>
                </c:pt>
                <c:pt idx="65">
                  <c:v>2.306138325</c:v>
                </c:pt>
                <c:pt idx="66">
                  <c:v>2.1581315339999998</c:v>
                </c:pt>
                <c:pt idx="67">
                  <c:v>2.0093940109999999</c:v>
                </c:pt>
                <c:pt idx="68">
                  <c:v>1.8602499349999999</c:v>
                </c:pt>
                <c:pt idx="69">
                  <c:v>1.71074777</c:v>
                </c:pt>
                <c:pt idx="70">
                  <c:v>1.5609230949999999</c:v>
                </c:pt>
                <c:pt idx="71">
                  <c:v>1.410719777</c:v>
                </c:pt>
                <c:pt idx="72">
                  <c:v>1.2599668479999999</c:v>
                </c:pt>
                <c:pt idx="73">
                  <c:v>1.1089910190000001</c:v>
                </c:pt>
                <c:pt idx="74">
                  <c:v>0.95783895139999997</c:v>
                </c:pt>
                <c:pt idx="75">
                  <c:v>0.80654462950000005</c:v>
                </c:pt>
                <c:pt idx="76">
                  <c:v>0.65495761009999998</c:v>
                </c:pt>
                <c:pt idx="77">
                  <c:v>0.50331917339999999</c:v>
                </c:pt>
                <c:pt idx="78">
                  <c:v>0.35153425259999999</c:v>
                </c:pt>
                <c:pt idx="79">
                  <c:v>0.19956147860000001</c:v>
                </c:pt>
                <c:pt idx="80">
                  <c:v>4.762729089E-2</c:v>
                </c:pt>
                <c:pt idx="81">
                  <c:v>-0.1042988982</c:v>
                </c:pt>
                <c:pt idx="82">
                  <c:v>-0.25614829550000001</c:v>
                </c:pt>
                <c:pt idx="83">
                  <c:v>-0.40795564760000003</c:v>
                </c:pt>
                <c:pt idx="84">
                  <c:v>-0.55973810189999995</c:v>
                </c:pt>
                <c:pt idx="85">
                  <c:v>-0.71136128009999999</c:v>
                </c:pt>
                <c:pt idx="86">
                  <c:v>-0.86285535570000005</c:v>
                </c:pt>
                <c:pt idx="87">
                  <c:v>-1.01412586</c:v>
                </c:pt>
                <c:pt idx="88">
                  <c:v>-1.1651677519999999</c:v>
                </c:pt>
                <c:pt idx="89">
                  <c:v>-1.3158452540000001</c:v>
                </c:pt>
                <c:pt idx="90">
                  <c:v>-1.4664040190000001</c:v>
                </c:pt>
                <c:pt idx="91">
                  <c:v>-1.616519418</c:v>
                </c:pt>
                <c:pt idx="92">
                  <c:v>-1.7662326349999999</c:v>
                </c:pt>
                <c:pt idx="93">
                  <c:v>-1.9155368989999999</c:v>
                </c:pt>
                <c:pt idx="94">
                  <c:v>-2.0642964109999999</c:v>
                </c:pt>
                <c:pt idx="95">
                  <c:v>-2.2127527759999999</c:v>
                </c:pt>
                <c:pt idx="96">
                  <c:v>-2.3606360999999998</c:v>
                </c:pt>
                <c:pt idx="97">
                  <c:v>-2.5079828260000001</c:v>
                </c:pt>
                <c:pt idx="98">
                  <c:v>-2.6547262040000001</c:v>
                </c:pt>
                <c:pt idx="99">
                  <c:v>-2.800697923</c:v>
                </c:pt>
                <c:pt idx="100">
                  <c:v>-2.9461971650000001</c:v>
                </c:pt>
                <c:pt idx="101">
                  <c:v>-3.0910524239999999</c:v>
                </c:pt>
                <c:pt idx="102">
                  <c:v>-3.2350586410000002</c:v>
                </c:pt>
                <c:pt idx="103">
                  <c:v>-3.378101526</c:v>
                </c:pt>
                <c:pt idx="104">
                  <c:v>-3.5205190420000001</c:v>
                </c:pt>
                <c:pt idx="105">
                  <c:v>-3.661987952</c:v>
                </c:pt>
                <c:pt idx="106">
                  <c:v>-3.8027009980000002</c:v>
                </c:pt>
                <c:pt idx="107">
                  <c:v>-3.9424194770000001</c:v>
                </c:pt>
                <c:pt idx="108">
                  <c:v>-4.0809649280000002</c:v>
                </c:pt>
                <c:pt idx="109">
                  <c:v>-4.218636418</c:v>
                </c:pt>
                <c:pt idx="110">
                  <c:v>-4.355186507</c:v>
                </c:pt>
                <c:pt idx="111">
                  <c:v>-4.4908072749999999</c:v>
                </c:pt>
                <c:pt idx="112">
                  <c:v>-4.6252433630000001</c:v>
                </c:pt>
                <c:pt idx="113">
                  <c:v>-4.7583215259999996</c:v>
                </c:pt>
                <c:pt idx="114">
                  <c:v>-4.8903263619999997</c:v>
                </c:pt>
                <c:pt idx="115">
                  <c:v>-5.0210184949999999</c:v>
                </c:pt>
                <c:pt idx="116">
                  <c:v>-5.150496178</c:v>
                </c:pt>
                <c:pt idx="117">
                  <c:v>-5.2786414639999997</c:v>
                </c:pt>
                <c:pt idx="118">
                  <c:v>-5.4054251339999997</c:v>
                </c:pt>
                <c:pt idx="119">
                  <c:v>-5.5307553479999996</c:v>
                </c:pt>
                <c:pt idx="120">
                  <c:v>-5.6547865000000002</c:v>
                </c:pt>
                <c:pt idx="121">
                  <c:v>-5.7773174970000003</c:v>
                </c:pt>
                <c:pt idx="122">
                  <c:v>-5.8982424330000001</c:v>
                </c:pt>
                <c:pt idx="123">
                  <c:v>-6.0176368120000001</c:v>
                </c:pt>
                <c:pt idx="124">
                  <c:v>-6.1353364429999999</c:v>
                </c:pt>
                <c:pt idx="125">
                  <c:v>-6.2515697530000001</c:v>
                </c:pt>
                <c:pt idx="126">
                  <c:v>-6.3660595410000003</c:v>
                </c:pt>
                <c:pt idx="127">
                  <c:v>-6.4788017839999998</c:v>
                </c:pt>
                <c:pt idx="128">
                  <c:v>-6.5898092789999998</c:v>
                </c:pt>
                <c:pt idx="129">
                  <c:v>-6.6991178570000001</c:v>
                </c:pt>
                <c:pt idx="130">
                  <c:v>-6.8065727699999998</c:v>
                </c:pt>
                <c:pt idx="131">
                  <c:v>-6.9121218139999998</c:v>
                </c:pt>
                <c:pt idx="132">
                  <c:v>-7.0157380170000003</c:v>
                </c:pt>
                <c:pt idx="133">
                  <c:v>-7.1174432300000001</c:v>
                </c:pt>
                <c:pt idx="134">
                  <c:v>-7.2172739789999998</c:v>
                </c:pt>
                <c:pt idx="135">
                  <c:v>-7.3150835379999997</c:v>
                </c:pt>
                <c:pt idx="136">
                  <c:v>-7.4107921489999997</c:v>
                </c:pt>
                <c:pt idx="137">
                  <c:v>-7.5043617779999998</c:v>
                </c:pt>
                <c:pt idx="138">
                  <c:v>-7.595820775</c:v>
                </c:pt>
                <c:pt idx="139">
                  <c:v>-7.6850545090000004</c:v>
                </c:pt>
                <c:pt idx="140">
                  <c:v>-7.7722143949999998</c:v>
                </c:pt>
                <c:pt idx="141">
                  <c:v>-7.8570681020000004</c:v>
                </c:pt>
                <c:pt idx="142">
                  <c:v>-7.939581166</c:v>
                </c:pt>
                <c:pt idx="143">
                  <c:v>-8.019744245</c:v>
                </c:pt>
                <c:pt idx="144">
                  <c:v>-8.0975548469999996</c:v>
                </c:pt>
                <c:pt idx="145">
                  <c:v>-8.1728638819999997</c:v>
                </c:pt>
                <c:pt idx="146">
                  <c:v>-8.2455662190000005</c:v>
                </c:pt>
                <c:pt idx="147">
                  <c:v>-8.3155707519999993</c:v>
                </c:pt>
                <c:pt idx="148">
                  <c:v>-8.3828215129999997</c:v>
                </c:pt>
                <c:pt idx="149">
                  <c:v>-8.4471550610000001</c:v>
                </c:pt>
                <c:pt idx="150">
                  <c:v>-8.5086012279999998</c:v>
                </c:pt>
                <c:pt idx="151">
                  <c:v>-8.5668465999999999</c:v>
                </c:pt>
                <c:pt idx="152">
                  <c:v>-8.6219863799999992</c:v>
                </c:pt>
                <c:pt idx="153">
                  <c:v>-8.6737721019999992</c:v>
                </c:pt>
                <c:pt idx="154">
                  <c:v>-8.7219288689999992</c:v>
                </c:pt>
                <c:pt idx="155">
                  <c:v>-8.7659694930000001</c:v>
                </c:pt>
                <c:pt idx="156">
                  <c:v>-8.8052257760000003</c:v>
                </c:pt>
                <c:pt idx="157">
                  <c:v>-8.8389496399999992</c:v>
                </c:pt>
                <c:pt idx="158">
                  <c:v>-8.866934272</c:v>
                </c:pt>
                <c:pt idx="159">
                  <c:v>-8.8904615010000008</c:v>
                </c:pt>
                <c:pt idx="160">
                  <c:v>-8.9041144039999995</c:v>
                </c:pt>
                <c:pt idx="161">
                  <c:v>-8.9163952609999999</c:v>
                </c:pt>
              </c:numCache>
            </c:numRef>
          </c:xVal>
          <c:yVal>
            <c:numRef>
              <c:f>BeachMarksvsPrediction!$Q$9:$Q$170</c:f>
              <c:numCache>
                <c:formatCode>0.00E+00</c:formatCode>
                <c:ptCount val="162"/>
                <c:pt idx="0">
                  <c:v>-83.672715920000002</c:v>
                </c:pt>
                <c:pt idx="1">
                  <c:v>-83.566849910000002</c:v>
                </c:pt>
                <c:pt idx="2">
                  <c:v>-83.417267949999996</c:v>
                </c:pt>
                <c:pt idx="3">
                  <c:v>-83.268247579999993</c:v>
                </c:pt>
                <c:pt idx="4">
                  <c:v>-83.119827040000004</c:v>
                </c:pt>
                <c:pt idx="5">
                  <c:v>-82.972621189999998</c:v>
                </c:pt>
                <c:pt idx="6">
                  <c:v>-82.826537200000004</c:v>
                </c:pt>
                <c:pt idx="7">
                  <c:v>-82.681846989999997</c:v>
                </c:pt>
                <c:pt idx="8">
                  <c:v>-82.538506819999995</c:v>
                </c:pt>
                <c:pt idx="9">
                  <c:v>-82.396356420000004</c:v>
                </c:pt>
                <c:pt idx="10">
                  <c:v>-82.25569849</c:v>
                </c:pt>
                <c:pt idx="11">
                  <c:v>-82.116174860000001</c:v>
                </c:pt>
                <c:pt idx="12">
                  <c:v>-81.977961179999994</c:v>
                </c:pt>
                <c:pt idx="13">
                  <c:v>-81.841080559999995</c:v>
                </c:pt>
                <c:pt idx="14">
                  <c:v>-81.705615399999999</c:v>
                </c:pt>
                <c:pt idx="15">
                  <c:v>-81.571380090000005</c:v>
                </c:pt>
                <c:pt idx="16">
                  <c:v>-81.438668860000007</c:v>
                </c:pt>
                <c:pt idx="17">
                  <c:v>-81.307410110000006</c:v>
                </c:pt>
                <c:pt idx="18">
                  <c:v>-81.177598169999996</c:v>
                </c:pt>
                <c:pt idx="19">
                  <c:v>-81.04916557</c:v>
                </c:pt>
                <c:pt idx="20">
                  <c:v>-80.922279009999997</c:v>
                </c:pt>
                <c:pt idx="21">
                  <c:v>-80.796855379999997</c:v>
                </c:pt>
                <c:pt idx="22">
                  <c:v>-80.673019269999998</c:v>
                </c:pt>
                <c:pt idx="23">
                  <c:v>-80.550738899999999</c:v>
                </c:pt>
                <c:pt idx="24">
                  <c:v>-80.430202539999996</c:v>
                </c:pt>
                <c:pt idx="25">
                  <c:v>-80.311108939999997</c:v>
                </c:pt>
                <c:pt idx="26">
                  <c:v>-80.193834719999998</c:v>
                </c:pt>
                <c:pt idx="27">
                  <c:v>-80.078270849999996</c:v>
                </c:pt>
                <c:pt idx="28">
                  <c:v>-79.96443524</c:v>
                </c:pt>
                <c:pt idx="29">
                  <c:v>-79.852394399999994</c:v>
                </c:pt>
                <c:pt idx="30">
                  <c:v>-79.741993350000001</c:v>
                </c:pt>
                <c:pt idx="31">
                  <c:v>-79.633432080000006</c:v>
                </c:pt>
                <c:pt idx="32">
                  <c:v>-79.526696459999997</c:v>
                </c:pt>
                <c:pt idx="33">
                  <c:v>-79.421806770000003</c:v>
                </c:pt>
                <c:pt idx="34">
                  <c:v>-79.318829070000007</c:v>
                </c:pt>
                <c:pt idx="35">
                  <c:v>-79.217629779999996</c:v>
                </c:pt>
                <c:pt idx="36">
                  <c:v>-79.118442049999999</c:v>
                </c:pt>
                <c:pt idx="37">
                  <c:v>-79.021220920000005</c:v>
                </c:pt>
                <c:pt idx="38">
                  <c:v>-78.925969240000001</c:v>
                </c:pt>
                <c:pt idx="39">
                  <c:v>-78.832642789999994</c:v>
                </c:pt>
                <c:pt idx="40">
                  <c:v>-78.741366900000003</c:v>
                </c:pt>
                <c:pt idx="41">
                  <c:v>-78.6520601</c:v>
                </c:pt>
                <c:pt idx="42">
                  <c:v>-78.564874779999997</c:v>
                </c:pt>
                <c:pt idx="43">
                  <c:v>-78.479746270000007</c:v>
                </c:pt>
                <c:pt idx="44">
                  <c:v>-78.396780039999996</c:v>
                </c:pt>
                <c:pt idx="45">
                  <c:v>-78.315808750000002</c:v>
                </c:pt>
                <c:pt idx="46">
                  <c:v>-78.237019070000002</c:v>
                </c:pt>
                <c:pt idx="47">
                  <c:v>-78.160401019999995</c:v>
                </c:pt>
                <c:pt idx="48">
                  <c:v>-78.085926509999993</c:v>
                </c:pt>
                <c:pt idx="49">
                  <c:v>-78.013549330000004</c:v>
                </c:pt>
                <c:pt idx="50">
                  <c:v>-77.943355220000001</c:v>
                </c:pt>
                <c:pt idx="51">
                  <c:v>-77.875366589999999</c:v>
                </c:pt>
                <c:pt idx="52">
                  <c:v>-77.809594360000006</c:v>
                </c:pt>
                <c:pt idx="53">
                  <c:v>-77.746017800000004</c:v>
                </c:pt>
                <c:pt idx="54">
                  <c:v>-77.684603559999999</c:v>
                </c:pt>
                <c:pt idx="55">
                  <c:v>-77.625429629999999</c:v>
                </c:pt>
                <c:pt idx="56">
                  <c:v>-77.56853332</c:v>
                </c:pt>
                <c:pt idx="57">
                  <c:v>-77.513927859999995</c:v>
                </c:pt>
                <c:pt idx="58">
                  <c:v>-77.461583329999996</c:v>
                </c:pt>
                <c:pt idx="59">
                  <c:v>-77.41153946</c:v>
                </c:pt>
                <c:pt idx="60">
                  <c:v>-77.363683690000002</c:v>
                </c:pt>
                <c:pt idx="61">
                  <c:v>-77.318115019999993</c:v>
                </c:pt>
                <c:pt idx="62">
                  <c:v>-77.274824510000002</c:v>
                </c:pt>
                <c:pt idx="63">
                  <c:v>-77.23379946</c:v>
                </c:pt>
                <c:pt idx="64">
                  <c:v>-77.195102660000003</c:v>
                </c:pt>
                <c:pt idx="65">
                  <c:v>-77.158638260000004</c:v>
                </c:pt>
                <c:pt idx="66">
                  <c:v>-77.124516549999996</c:v>
                </c:pt>
                <c:pt idx="67">
                  <c:v>-77.092650730000003</c:v>
                </c:pt>
                <c:pt idx="68">
                  <c:v>-77.063109650000001</c:v>
                </c:pt>
                <c:pt idx="69">
                  <c:v>-77.035891730000003</c:v>
                </c:pt>
                <c:pt idx="70">
                  <c:v>-77.010989219999999</c:v>
                </c:pt>
                <c:pt idx="71">
                  <c:v>-76.988381000000004</c:v>
                </c:pt>
                <c:pt idx="72">
                  <c:v>-76.968041209999996</c:v>
                </c:pt>
                <c:pt idx="73">
                  <c:v>-76.950019080000004</c:v>
                </c:pt>
                <c:pt idx="74">
                  <c:v>-76.934314650000005</c:v>
                </c:pt>
                <c:pt idx="75">
                  <c:v>-76.920918470000004</c:v>
                </c:pt>
                <c:pt idx="76">
                  <c:v>-76.909810550000003</c:v>
                </c:pt>
                <c:pt idx="77">
                  <c:v>-76.901008770000004</c:v>
                </c:pt>
                <c:pt idx="78">
                  <c:v>-76.894509060000004</c:v>
                </c:pt>
                <c:pt idx="79">
                  <c:v>-76.890312379999997</c:v>
                </c:pt>
                <c:pt idx="80">
                  <c:v>-76.888428880000006</c:v>
                </c:pt>
                <c:pt idx="81">
                  <c:v>-76.888865640000006</c:v>
                </c:pt>
                <c:pt idx="82">
                  <c:v>-76.89162469</c:v>
                </c:pt>
                <c:pt idx="83">
                  <c:v>-76.896689159999994</c:v>
                </c:pt>
                <c:pt idx="84">
                  <c:v>-76.904061060000004</c:v>
                </c:pt>
                <c:pt idx="85">
                  <c:v>-76.913744649999998</c:v>
                </c:pt>
                <c:pt idx="86">
                  <c:v>-76.925749539999998</c:v>
                </c:pt>
                <c:pt idx="87">
                  <c:v>-76.940068760000003</c:v>
                </c:pt>
                <c:pt idx="88">
                  <c:v>-76.956693479999998</c:v>
                </c:pt>
                <c:pt idx="89">
                  <c:v>-76.975606290000002</c:v>
                </c:pt>
                <c:pt idx="90">
                  <c:v>-76.996849580000003</c:v>
                </c:pt>
                <c:pt idx="91">
                  <c:v>-77.020389100000003</c:v>
                </c:pt>
                <c:pt idx="92">
                  <c:v>-77.046233380000004</c:v>
                </c:pt>
                <c:pt idx="93">
                  <c:v>-77.074383639999994</c:v>
                </c:pt>
                <c:pt idx="94">
                  <c:v>-77.104816909999997</c:v>
                </c:pt>
                <c:pt idx="95">
                  <c:v>-77.137590160000002</c:v>
                </c:pt>
                <c:pt idx="96">
                  <c:v>-77.172651310000006</c:v>
                </c:pt>
                <c:pt idx="97">
                  <c:v>-77.210006629999995</c:v>
                </c:pt>
                <c:pt idx="98">
                  <c:v>-77.249634279999995</c:v>
                </c:pt>
                <c:pt idx="99">
                  <c:v>-77.291487149999995</c:v>
                </c:pt>
                <c:pt idx="100">
                  <c:v>-77.335663330000003</c:v>
                </c:pt>
                <c:pt idx="101">
                  <c:v>-77.382130430000004</c:v>
                </c:pt>
                <c:pt idx="102">
                  <c:v>-77.430832760000001</c:v>
                </c:pt>
                <c:pt idx="103">
                  <c:v>-77.481731699999997</c:v>
                </c:pt>
                <c:pt idx="104">
                  <c:v>-77.534952520000004</c:v>
                </c:pt>
                <c:pt idx="105">
                  <c:v>-77.590384229999998</c:v>
                </c:pt>
                <c:pt idx="106">
                  <c:v>-77.648117920000004</c:v>
                </c:pt>
                <c:pt idx="107">
                  <c:v>-77.708073229999997</c:v>
                </c:pt>
                <c:pt idx="108">
                  <c:v>-77.770181579999999</c:v>
                </c:pt>
                <c:pt idx="109">
                  <c:v>-77.834585149999995</c:v>
                </c:pt>
                <c:pt idx="110">
                  <c:v>-77.9011718</c:v>
                </c:pt>
                <c:pt idx="111">
                  <c:v>-77.970038119999998</c:v>
                </c:pt>
                <c:pt idx="112">
                  <c:v>-78.041066659999998</c:v>
                </c:pt>
                <c:pt idx="113">
                  <c:v>-78.114174169999998</c:v>
                </c:pt>
                <c:pt idx="114">
                  <c:v>-78.189528010000004</c:v>
                </c:pt>
                <c:pt idx="115">
                  <c:v>-78.266997309999994</c:v>
                </c:pt>
                <c:pt idx="116">
                  <c:v>-78.346639830000001</c:v>
                </c:pt>
                <c:pt idx="117">
                  <c:v>-78.428390879999995</c:v>
                </c:pt>
                <c:pt idx="118">
                  <c:v>-78.512243620000007</c:v>
                </c:pt>
                <c:pt idx="119">
                  <c:v>-78.598150779999997</c:v>
                </c:pt>
                <c:pt idx="120">
                  <c:v>-78.686229670000003</c:v>
                </c:pt>
                <c:pt idx="121">
                  <c:v>-78.77635008</c:v>
                </c:pt>
                <c:pt idx="122">
                  <c:v>-78.868437920000005</c:v>
                </c:pt>
                <c:pt idx="123">
                  <c:v>-78.962558619999996</c:v>
                </c:pt>
                <c:pt idx="124">
                  <c:v>-79.058588189999995</c:v>
                </c:pt>
                <c:pt idx="125">
                  <c:v>-79.156716040000006</c:v>
                </c:pt>
                <c:pt idx="126">
                  <c:v>-79.256716319999995</c:v>
                </c:pt>
                <c:pt idx="127">
                  <c:v>-79.358597239999995</c:v>
                </c:pt>
                <c:pt idx="128">
                  <c:v>-79.462392910000005</c:v>
                </c:pt>
                <c:pt idx="129">
                  <c:v>-79.568164120000006</c:v>
                </c:pt>
                <c:pt idx="130">
                  <c:v>-79.675776429999999</c:v>
                </c:pt>
                <c:pt idx="131">
                  <c:v>-79.785175719999998</c:v>
                </c:pt>
                <c:pt idx="132">
                  <c:v>-79.896329059999999</c:v>
                </c:pt>
                <c:pt idx="133">
                  <c:v>-80.009258700000004</c:v>
                </c:pt>
                <c:pt idx="134">
                  <c:v>-80.124021880000001</c:v>
                </c:pt>
                <c:pt idx="135">
                  <c:v>-80.240474039999995</c:v>
                </c:pt>
                <c:pt idx="136">
                  <c:v>-80.358538710000005</c:v>
                </c:pt>
                <c:pt idx="137">
                  <c:v>-80.478193149999996</c:v>
                </c:pt>
                <c:pt idx="138">
                  <c:v>-80.599503799999994</c:v>
                </c:pt>
                <c:pt idx="139">
                  <c:v>-80.72235929</c:v>
                </c:pt>
                <c:pt idx="140">
                  <c:v>-80.847011199999997</c:v>
                </c:pt>
                <c:pt idx="141">
                  <c:v>-80.973163510000006</c:v>
                </c:pt>
                <c:pt idx="142">
                  <c:v>-81.100790750000002</c:v>
                </c:pt>
                <c:pt idx="143">
                  <c:v>-81.229928900000004</c:v>
                </c:pt>
                <c:pt idx="144">
                  <c:v>-81.360649969999997</c:v>
                </c:pt>
                <c:pt idx="145">
                  <c:v>-81.492794090000004</c:v>
                </c:pt>
                <c:pt idx="146">
                  <c:v>-81.626283580000006</c:v>
                </c:pt>
                <c:pt idx="147">
                  <c:v>-81.761107390000006</c:v>
                </c:pt>
                <c:pt idx="148">
                  <c:v>-81.897357</c:v>
                </c:pt>
                <c:pt idx="149">
                  <c:v>-82.034917449999995</c:v>
                </c:pt>
                <c:pt idx="150">
                  <c:v>-82.174075110000004</c:v>
                </c:pt>
                <c:pt idx="151">
                  <c:v>-82.314310000000006</c:v>
                </c:pt>
                <c:pt idx="152">
                  <c:v>-82.456034529999997</c:v>
                </c:pt>
                <c:pt idx="153">
                  <c:v>-82.598942660000006</c:v>
                </c:pt>
                <c:pt idx="154">
                  <c:v>-82.743026959999995</c:v>
                </c:pt>
                <c:pt idx="155">
                  <c:v>-82.888337800000002</c:v>
                </c:pt>
                <c:pt idx="156">
                  <c:v>-83.0351225</c:v>
                </c:pt>
                <c:pt idx="157">
                  <c:v>-83.183422519999993</c:v>
                </c:pt>
                <c:pt idx="158">
                  <c:v>-83.332868959999999</c:v>
                </c:pt>
                <c:pt idx="159">
                  <c:v>-83.483010570000005</c:v>
                </c:pt>
                <c:pt idx="160">
                  <c:v>-83.579554900000005</c:v>
                </c:pt>
                <c:pt idx="161">
                  <c:v>-83.676283350000006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7E1-4146-B344-CBE399A871B4}"/>
            </c:ext>
          </c:extLst>
        </c:ser>
        <c:ser>
          <c:idx val="10"/>
          <c:order val="4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BeachMarksvsPrediction!$S$9:$S$200</c:f>
              <c:numCache>
                <c:formatCode>0.00E+00</c:formatCode>
                <c:ptCount val="192"/>
                <c:pt idx="0">
                  <c:v>9.1139593970000004</c:v>
                </c:pt>
                <c:pt idx="1">
                  <c:v>9.0944487980000002</c:v>
                </c:pt>
                <c:pt idx="2">
                  <c:v>9.0660408449999998</c:v>
                </c:pt>
                <c:pt idx="3">
                  <c:v>9.0346482740000003</c:v>
                </c:pt>
                <c:pt idx="4">
                  <c:v>9.0000922750000001</c:v>
                </c:pt>
                <c:pt idx="5">
                  <c:v>8.9616407959999993</c:v>
                </c:pt>
                <c:pt idx="6">
                  <c:v>8.9186101210000004</c:v>
                </c:pt>
                <c:pt idx="7">
                  <c:v>8.8710444529999997</c:v>
                </c:pt>
                <c:pt idx="8">
                  <c:v>8.8193520599999999</c:v>
                </c:pt>
                <c:pt idx="9">
                  <c:v>8.76397285</c:v>
                </c:pt>
                <c:pt idx="10">
                  <c:v>8.7053924370000004</c:v>
                </c:pt>
                <c:pt idx="11">
                  <c:v>8.6436541370000004</c:v>
                </c:pt>
                <c:pt idx="12">
                  <c:v>8.5789293190000002</c:v>
                </c:pt>
                <c:pt idx="13">
                  <c:v>8.5113050349999995</c:v>
                </c:pt>
                <c:pt idx="14">
                  <c:v>8.4409069599999995</c:v>
                </c:pt>
                <c:pt idx="15">
                  <c:v>8.3677199739999999</c:v>
                </c:pt>
                <c:pt idx="16">
                  <c:v>8.2919880470000003</c:v>
                </c:pt>
                <c:pt idx="17">
                  <c:v>8.2137410630000005</c:v>
                </c:pt>
                <c:pt idx="18">
                  <c:v>8.1330226220000004</c:v>
                </c:pt>
                <c:pt idx="19">
                  <c:v>8.04982957</c:v>
                </c:pt>
                <c:pt idx="20">
                  <c:v>7.9643163570000004</c:v>
                </c:pt>
                <c:pt idx="21">
                  <c:v>7.8764740929999997</c:v>
                </c:pt>
                <c:pt idx="22">
                  <c:v>7.7864292700000002</c:v>
                </c:pt>
                <c:pt idx="23">
                  <c:v>7.6941825699999997</c:v>
                </c:pt>
                <c:pt idx="24">
                  <c:v>7.5998968949999997</c:v>
                </c:pt>
                <c:pt idx="25">
                  <c:v>7.5033446560000003</c:v>
                </c:pt>
                <c:pt idx="26">
                  <c:v>7.4048365110000001</c:v>
                </c:pt>
                <c:pt idx="27">
                  <c:v>7.3042968080000001</c:v>
                </c:pt>
                <c:pt idx="28">
                  <c:v>7.201754899</c:v>
                </c:pt>
                <c:pt idx="29">
                  <c:v>7.0972932420000001</c:v>
                </c:pt>
                <c:pt idx="30">
                  <c:v>6.9907906820000001</c:v>
                </c:pt>
                <c:pt idx="31">
                  <c:v>6.882457134</c:v>
                </c:pt>
                <c:pt idx="32">
                  <c:v>6.7722871140000001</c:v>
                </c:pt>
                <c:pt idx="33">
                  <c:v>6.6603039830000004</c:v>
                </c:pt>
                <c:pt idx="34">
                  <c:v>6.5465903140000004</c:v>
                </c:pt>
                <c:pt idx="35">
                  <c:v>6.4310060819999997</c:v>
                </c:pt>
                <c:pt idx="36">
                  <c:v>6.313823255</c:v>
                </c:pt>
                <c:pt idx="37">
                  <c:v>6.1949956080000002</c:v>
                </c:pt>
                <c:pt idx="38">
                  <c:v>6.0745276769999998</c:v>
                </c:pt>
                <c:pt idx="39">
                  <c:v>5.952368957</c:v>
                </c:pt>
                <c:pt idx="40">
                  <c:v>5.828700489</c:v>
                </c:pt>
                <c:pt idx="41">
                  <c:v>5.7034190039999997</c:v>
                </c:pt>
                <c:pt idx="42">
                  <c:v>5.5767475500000003</c:v>
                </c:pt>
                <c:pt idx="43">
                  <c:v>5.4486056180000002</c:v>
                </c:pt>
                <c:pt idx="44">
                  <c:v>5.3191707089999998</c:v>
                </c:pt>
                <c:pt idx="45">
                  <c:v>5.1881916370000001</c:v>
                </c:pt>
                <c:pt idx="46">
                  <c:v>5.055978251</c:v>
                </c:pt>
                <c:pt idx="47">
                  <c:v>4.9225311840000003</c:v>
                </c:pt>
                <c:pt idx="48">
                  <c:v>4.78782233</c:v>
                </c:pt>
                <c:pt idx="49">
                  <c:v>4.6517900360000004</c:v>
                </c:pt>
                <c:pt idx="50">
                  <c:v>4.5146153160000004</c:v>
                </c:pt>
                <c:pt idx="51">
                  <c:v>4.3763655420000003</c:v>
                </c:pt>
                <c:pt idx="52">
                  <c:v>4.237077609</c:v>
                </c:pt>
                <c:pt idx="53">
                  <c:v>4.0967205670000002</c:v>
                </c:pt>
                <c:pt idx="54">
                  <c:v>3.9552300140000001</c:v>
                </c:pt>
                <c:pt idx="55">
                  <c:v>3.8127944899999999</c:v>
                </c:pt>
                <c:pt idx="56">
                  <c:v>3.6695128939999999</c:v>
                </c:pt>
                <c:pt idx="57">
                  <c:v>3.525416592</c:v>
                </c:pt>
                <c:pt idx="58">
                  <c:v>3.38042957</c:v>
                </c:pt>
                <c:pt idx="59">
                  <c:v>3.2346949409999999</c:v>
                </c:pt>
                <c:pt idx="60">
                  <c:v>3.087924423</c:v>
                </c:pt>
                <c:pt idx="61">
                  <c:v>2.9404743990000002</c:v>
                </c:pt>
                <c:pt idx="62">
                  <c:v>2.7923775989999999</c:v>
                </c:pt>
                <c:pt idx="63">
                  <c:v>2.6435974610000001</c:v>
                </c:pt>
                <c:pt idx="64">
                  <c:v>2.494362126</c:v>
                </c:pt>
                <c:pt idx="65">
                  <c:v>2.3442903319999999</c:v>
                </c:pt>
                <c:pt idx="66">
                  <c:v>2.1938486030000002</c:v>
                </c:pt>
                <c:pt idx="67">
                  <c:v>2.0426661780000002</c:v>
                </c:pt>
                <c:pt idx="68">
                  <c:v>1.8910723899999999</c:v>
                </c:pt>
                <c:pt idx="69">
                  <c:v>1.7391159380000001</c:v>
                </c:pt>
                <c:pt idx="70">
                  <c:v>1.5868321160000001</c:v>
                </c:pt>
                <c:pt idx="71">
                  <c:v>1.434163313</c:v>
                </c:pt>
                <c:pt idx="72">
                  <c:v>1.2809359570000001</c:v>
                </c:pt>
                <c:pt idx="73">
                  <c:v>1.127482563</c:v>
                </c:pt>
                <c:pt idx="74">
                  <c:v>0.97385053239999997</c:v>
                </c:pt>
                <c:pt idx="75">
                  <c:v>0.82007404800000006</c:v>
                </c:pt>
                <c:pt idx="76">
                  <c:v>0.66599986300000003</c:v>
                </c:pt>
                <c:pt idx="77">
                  <c:v>0.51187305120000004</c:v>
                </c:pt>
                <c:pt idx="78">
                  <c:v>0.35759698249999999</c:v>
                </c:pt>
                <c:pt idx="79">
                  <c:v>0.20312968789999999</c:v>
                </c:pt>
                <c:pt idx="80">
                  <c:v>4.8701467790000001E-2</c:v>
                </c:pt>
                <c:pt idx="81">
                  <c:v>-0.10571856559999999</c:v>
                </c:pt>
                <c:pt idx="82">
                  <c:v>-0.26006030130000002</c:v>
                </c:pt>
                <c:pt idx="83">
                  <c:v>-0.4143591694</c:v>
                </c:pt>
                <c:pt idx="84">
                  <c:v>-0.56863299249999999</c:v>
                </c:pt>
                <c:pt idx="85">
                  <c:v>-0.72274555650000005</c:v>
                </c:pt>
                <c:pt idx="86">
                  <c:v>-0.87672750799999999</c:v>
                </c:pt>
                <c:pt idx="87">
                  <c:v>-1.0304824370000001</c:v>
                </c:pt>
                <c:pt idx="88">
                  <c:v>-1.184004864</c:v>
                </c:pt>
                <c:pt idx="89">
                  <c:v>-1.3371565889999999</c:v>
                </c:pt>
                <c:pt idx="90">
                  <c:v>-1.4901871579999999</c:v>
                </c:pt>
                <c:pt idx="91">
                  <c:v>-1.64276654</c:v>
                </c:pt>
                <c:pt idx="92">
                  <c:v>-1.7949368720000001</c:v>
                </c:pt>
                <c:pt idx="93">
                  <c:v>-1.946691816</c:v>
                </c:pt>
                <c:pt idx="94">
                  <c:v>-2.0978940810000002</c:v>
                </c:pt>
                <c:pt idx="95">
                  <c:v>-2.2487902100000001</c:v>
                </c:pt>
                <c:pt idx="96">
                  <c:v>-2.3991067930000001</c:v>
                </c:pt>
                <c:pt idx="97">
                  <c:v>-2.5488811469999999</c:v>
                </c:pt>
                <c:pt idx="98">
                  <c:v>-2.6980447010000002</c:v>
                </c:pt>
                <c:pt idx="99">
                  <c:v>-2.846425344</c:v>
                </c:pt>
                <c:pt idx="100">
                  <c:v>-2.9943267850000002</c:v>
                </c:pt>
                <c:pt idx="101">
                  <c:v>-3.14157434</c:v>
                </c:pt>
                <c:pt idx="102">
                  <c:v>-3.2879587479999999</c:v>
                </c:pt>
                <c:pt idx="103">
                  <c:v>-3.4333627280000001</c:v>
                </c:pt>
                <c:pt idx="104">
                  <c:v>-3.5781295499999999</c:v>
                </c:pt>
                <c:pt idx="105">
                  <c:v>-3.721931498</c:v>
                </c:pt>
                <c:pt idx="106">
                  <c:v>-3.8649666570000001</c:v>
                </c:pt>
                <c:pt idx="107">
                  <c:v>-4.00699468</c:v>
                </c:pt>
                <c:pt idx="108">
                  <c:v>-4.1478365300000002</c:v>
                </c:pt>
                <c:pt idx="109">
                  <c:v>-4.2877981030000001</c:v>
                </c:pt>
                <c:pt idx="110">
                  <c:v>-4.426627818</c:v>
                </c:pt>
                <c:pt idx="111">
                  <c:v>-4.5645190759999998</c:v>
                </c:pt>
                <c:pt idx="112">
                  <c:v>-4.7012096440000004</c:v>
                </c:pt>
                <c:pt idx="113">
                  <c:v>-4.8365227429999997</c:v>
                </c:pt>
                <c:pt idx="114">
                  <c:v>-4.9707494360000002</c:v>
                </c:pt>
                <c:pt idx="115">
                  <c:v>-5.1036479899999998</c:v>
                </c:pt>
                <c:pt idx="116">
                  <c:v>-5.235320668</c:v>
                </c:pt>
                <c:pt idx="117">
                  <c:v>-5.3656492289999997</c:v>
                </c:pt>
                <c:pt idx="118">
                  <c:v>-5.49460484</c:v>
                </c:pt>
                <c:pt idx="119">
                  <c:v>-5.6220949320000004</c:v>
                </c:pt>
                <c:pt idx="120">
                  <c:v>-5.7482773160000002</c:v>
                </c:pt>
                <c:pt idx="121">
                  <c:v>-5.8729477550000002</c:v>
                </c:pt>
                <c:pt idx="122">
                  <c:v>-5.9959989870000001</c:v>
                </c:pt>
                <c:pt idx="123">
                  <c:v>-6.1175080580000003</c:v>
                </c:pt>
                <c:pt idx="124">
                  <c:v>-6.2373081859999999</c:v>
                </c:pt>
                <c:pt idx="125">
                  <c:v>-6.3556324440000003</c:v>
                </c:pt>
                <c:pt idx="126">
                  <c:v>-6.4721965399999997</c:v>
                </c:pt>
                <c:pt idx="127">
                  <c:v>-6.5869934810000004</c:v>
                </c:pt>
                <c:pt idx="128">
                  <c:v>-6.7000345709999998</c:v>
                </c:pt>
                <c:pt idx="129">
                  <c:v>-6.8113571070000001</c:v>
                </c:pt>
                <c:pt idx="130">
                  <c:v>-6.9208059439999996</c:v>
                </c:pt>
                <c:pt idx="131">
                  <c:v>-7.0283322070000001</c:v>
                </c:pt>
                <c:pt idx="132">
                  <c:v>-7.1339138169999998</c:v>
                </c:pt>
                <c:pt idx="133">
                  <c:v>-7.2375752059999998</c:v>
                </c:pt>
                <c:pt idx="134">
                  <c:v>-7.3393514050000004</c:v>
                </c:pt>
                <c:pt idx="135">
                  <c:v>-7.4390877010000001</c:v>
                </c:pt>
                <c:pt idx="136">
                  <c:v>-7.53669922</c:v>
                </c:pt>
                <c:pt idx="137">
                  <c:v>-7.6321478540000003</c:v>
                </c:pt>
                <c:pt idx="138">
                  <c:v>-7.725465195</c:v>
                </c:pt>
                <c:pt idx="139">
                  <c:v>-7.8165374400000003</c:v>
                </c:pt>
                <c:pt idx="140">
                  <c:v>-7.9055206910000004</c:v>
                </c:pt>
                <c:pt idx="141">
                  <c:v>-7.9921721620000001</c:v>
                </c:pt>
                <c:pt idx="142">
                  <c:v>-8.0764476100000007</c:v>
                </c:pt>
                <c:pt idx="143">
                  <c:v>-8.1583304440000006</c:v>
                </c:pt>
                <c:pt idx="144">
                  <c:v>-8.2378167470000001</c:v>
                </c:pt>
                <c:pt idx="145">
                  <c:v>-8.3147591809999994</c:v>
                </c:pt>
                <c:pt idx="146">
                  <c:v>-8.3890593389999992</c:v>
                </c:pt>
                <c:pt idx="147">
                  <c:v>-8.4606339689999999</c:v>
                </c:pt>
                <c:pt idx="148">
                  <c:v>-8.5294310790000001</c:v>
                </c:pt>
                <c:pt idx="149">
                  <c:v>-8.5952791039999994</c:v>
                </c:pt>
                <c:pt idx="150">
                  <c:v>-8.6581978310000007</c:v>
                </c:pt>
                <c:pt idx="151">
                  <c:v>-8.7178496679999995</c:v>
                </c:pt>
                <c:pt idx="152">
                  <c:v>-8.7743223910000001</c:v>
                </c:pt>
                <c:pt idx="153">
                  <c:v>-8.8273652550000001</c:v>
                </c:pt>
                <c:pt idx="154">
                  <c:v>-8.8767278150000006</c:v>
                </c:pt>
                <c:pt idx="155">
                  <c:v>-8.9219696220000007</c:v>
                </c:pt>
                <c:pt idx="156">
                  <c:v>-8.9624907530000009</c:v>
                </c:pt>
                <c:pt idx="157">
                  <c:v>-8.9976291699999997</c:v>
                </c:pt>
                <c:pt idx="158">
                  <c:v>-9.0272715340000005</c:v>
                </c:pt>
                <c:pt idx="159">
                  <c:v>-9.0526994030000001</c:v>
                </c:pt>
                <c:pt idx="160">
                  <c:v>-9.0678556399999994</c:v>
                </c:pt>
                <c:pt idx="161">
                  <c:v>-9.0815470400000002</c:v>
                </c:pt>
              </c:numCache>
            </c:numRef>
          </c:xVal>
          <c:yVal>
            <c:numRef>
              <c:f>BeachMarksvsPrediction!$T$9:$T$200</c:f>
              <c:numCache>
                <c:formatCode>0.00E+00</c:formatCode>
                <c:ptCount val="192"/>
                <c:pt idx="0">
                  <c:v>-83.654995330000006</c:v>
                </c:pt>
                <c:pt idx="1">
                  <c:v>-83.547572099999996</c:v>
                </c:pt>
                <c:pt idx="2">
                  <c:v>-83.39574451</c:v>
                </c:pt>
                <c:pt idx="3">
                  <c:v>-83.244463100000004</c:v>
                </c:pt>
                <c:pt idx="4">
                  <c:v>-83.093750720000003</c:v>
                </c:pt>
                <c:pt idx="5">
                  <c:v>-82.944245929999994</c:v>
                </c:pt>
                <c:pt idx="6">
                  <c:v>-82.795868650000003</c:v>
                </c:pt>
                <c:pt idx="7">
                  <c:v>-82.648912249999995</c:v>
                </c:pt>
                <c:pt idx="8">
                  <c:v>-82.503345850000002</c:v>
                </c:pt>
                <c:pt idx="9">
                  <c:v>-82.359012539999995</c:v>
                </c:pt>
                <c:pt idx="10">
                  <c:v>-82.216219640000006</c:v>
                </c:pt>
                <c:pt idx="11">
                  <c:v>-82.074601670000007</c:v>
                </c:pt>
                <c:pt idx="12">
                  <c:v>-81.934334210000003</c:v>
                </c:pt>
                <c:pt idx="13">
                  <c:v>-81.795437770000007</c:v>
                </c:pt>
                <c:pt idx="14">
                  <c:v>-81.657992649999997</c:v>
                </c:pt>
                <c:pt idx="15">
                  <c:v>-81.521807330000001</c:v>
                </c:pt>
                <c:pt idx="16">
                  <c:v>-81.387176519999997</c:v>
                </c:pt>
                <c:pt idx="17">
                  <c:v>-81.254025100000007</c:v>
                </c:pt>
                <c:pt idx="18">
                  <c:v>-81.122346899999997</c:v>
                </c:pt>
                <c:pt idx="19">
                  <c:v>-80.992075779999993</c:v>
                </c:pt>
                <c:pt idx="20">
                  <c:v>-80.863383409999997</c:v>
                </c:pt>
                <c:pt idx="21">
                  <c:v>-80.736187130000005</c:v>
                </c:pt>
                <c:pt idx="22">
                  <c:v>-80.610612119999999</c:v>
                </c:pt>
                <c:pt idx="23">
                  <c:v>-80.486621909999997</c:v>
                </c:pt>
                <c:pt idx="24">
                  <c:v>-80.364401819999998</c:v>
                </c:pt>
                <c:pt idx="25">
                  <c:v>-80.243642159999993</c:v>
                </c:pt>
                <c:pt idx="26">
                  <c:v>-80.124720539999998</c:v>
                </c:pt>
                <c:pt idx="27">
                  <c:v>-80.00752439</c:v>
                </c:pt>
                <c:pt idx="28">
                  <c:v>-79.892071819999998</c:v>
                </c:pt>
                <c:pt idx="29">
                  <c:v>-79.778433489999998</c:v>
                </c:pt>
                <c:pt idx="30">
                  <c:v>-79.666456879999998</c:v>
                </c:pt>
                <c:pt idx="31">
                  <c:v>-79.556346129999994</c:v>
                </c:pt>
                <c:pt idx="32">
                  <c:v>-79.448086910000001</c:v>
                </c:pt>
                <c:pt idx="33">
                  <c:v>-79.341699689999999</c:v>
                </c:pt>
                <c:pt idx="34">
                  <c:v>-79.237251529999995</c:v>
                </c:pt>
                <c:pt idx="35">
                  <c:v>-79.134605649999997</c:v>
                </c:pt>
                <c:pt idx="36">
                  <c:v>-79.03399718</c:v>
                </c:pt>
                <c:pt idx="37">
                  <c:v>-78.935381969999995</c:v>
                </c:pt>
                <c:pt idx="38">
                  <c:v>-78.838763360000002</c:v>
                </c:pt>
                <c:pt idx="39">
                  <c:v>-78.744095869999995</c:v>
                </c:pt>
                <c:pt idx="40">
                  <c:v>-78.651503340000005</c:v>
                </c:pt>
                <c:pt idx="41">
                  <c:v>-78.560900099999998</c:v>
                </c:pt>
                <c:pt idx="42">
                  <c:v>-78.472440259999999</c:v>
                </c:pt>
                <c:pt idx="43">
                  <c:v>-78.386060180000001</c:v>
                </c:pt>
                <c:pt idx="44">
                  <c:v>-78.30186784</c:v>
                </c:pt>
                <c:pt idx="45">
                  <c:v>-78.219692739999999</c:v>
                </c:pt>
                <c:pt idx="46">
                  <c:v>-78.139720490000002</c:v>
                </c:pt>
                <c:pt idx="47">
                  <c:v>-78.061939890000005</c:v>
                </c:pt>
                <c:pt idx="48">
                  <c:v>-77.986326869999999</c:v>
                </c:pt>
                <c:pt idx="49">
                  <c:v>-77.91284177</c:v>
                </c:pt>
                <c:pt idx="50">
                  <c:v>-77.841576770000003</c:v>
                </c:pt>
                <c:pt idx="51">
                  <c:v>-77.772556170000001</c:v>
                </c:pt>
                <c:pt idx="52">
                  <c:v>-77.705790070000006</c:v>
                </c:pt>
                <c:pt idx="53">
                  <c:v>-77.641256310000003</c:v>
                </c:pt>
                <c:pt idx="54">
                  <c:v>-77.578917140000001</c:v>
                </c:pt>
                <c:pt idx="55">
                  <c:v>-77.518845260000006</c:v>
                </c:pt>
                <c:pt idx="56">
                  <c:v>-77.461073780000007</c:v>
                </c:pt>
                <c:pt idx="57">
                  <c:v>-77.405615850000004</c:v>
                </c:pt>
                <c:pt idx="58">
                  <c:v>-77.352446790000002</c:v>
                </c:pt>
                <c:pt idx="59">
                  <c:v>-77.30161477</c:v>
                </c:pt>
                <c:pt idx="60">
                  <c:v>-77.253010840000002</c:v>
                </c:pt>
                <c:pt idx="61">
                  <c:v>-77.206735949999995</c:v>
                </c:pt>
                <c:pt idx="62">
                  <c:v>-77.162779049999997</c:v>
                </c:pt>
                <c:pt idx="63">
                  <c:v>-77.121123240000003</c:v>
                </c:pt>
                <c:pt idx="64">
                  <c:v>-77.081828400000006</c:v>
                </c:pt>
                <c:pt idx="65">
                  <c:v>-77.044796309999995</c:v>
                </c:pt>
                <c:pt idx="66">
                  <c:v>-77.010137839999999</c:v>
                </c:pt>
                <c:pt idx="67">
                  <c:v>-76.977764590000007</c:v>
                </c:pt>
                <c:pt idx="68">
                  <c:v>-76.947746109999997</c:v>
                </c:pt>
                <c:pt idx="69">
                  <c:v>-76.920082449999995</c:v>
                </c:pt>
                <c:pt idx="70">
                  <c:v>-76.894769719999999</c:v>
                </c:pt>
                <c:pt idx="71">
                  <c:v>-76.871789620000001</c:v>
                </c:pt>
                <c:pt idx="72">
                  <c:v>-76.851114480000007</c:v>
                </c:pt>
                <c:pt idx="73">
                  <c:v>-76.832790459999998</c:v>
                </c:pt>
                <c:pt idx="74">
                  <c:v>-76.816816540000005</c:v>
                </c:pt>
                <c:pt idx="75">
                  <c:v>-76.803185229999997</c:v>
                </c:pt>
                <c:pt idx="76">
                  <c:v>-76.79187933</c:v>
                </c:pt>
                <c:pt idx="77">
                  <c:v>-76.782919669999998</c:v>
                </c:pt>
                <c:pt idx="78">
                  <c:v>-76.776303729999995</c:v>
                </c:pt>
                <c:pt idx="79">
                  <c:v>-76.772033899999997</c:v>
                </c:pt>
                <c:pt idx="80">
                  <c:v>-76.770121840000002</c:v>
                </c:pt>
                <c:pt idx="81">
                  <c:v>-76.770575449999995</c:v>
                </c:pt>
                <c:pt idx="82">
                  <c:v>-76.773395140000005</c:v>
                </c:pt>
                <c:pt idx="83">
                  <c:v>-76.778555339999997</c:v>
                </c:pt>
                <c:pt idx="84">
                  <c:v>-76.786051650000005</c:v>
                </c:pt>
                <c:pt idx="85">
                  <c:v>-76.795886850000002</c:v>
                </c:pt>
                <c:pt idx="86">
                  <c:v>-76.808075110000004</c:v>
                </c:pt>
                <c:pt idx="87">
                  <c:v>-76.822615549999995</c:v>
                </c:pt>
                <c:pt idx="88">
                  <c:v>-76.839502499999995</c:v>
                </c:pt>
                <c:pt idx="89">
                  <c:v>-76.858719039999997</c:v>
                </c:pt>
                <c:pt idx="90">
                  <c:v>-76.880308389999996</c:v>
                </c:pt>
                <c:pt idx="91">
                  <c:v>-76.904235409999998</c:v>
                </c:pt>
                <c:pt idx="92">
                  <c:v>-76.930506480000005</c:v>
                </c:pt>
                <c:pt idx="93">
                  <c:v>-76.959119709999996</c:v>
                </c:pt>
                <c:pt idx="94">
                  <c:v>-76.990048419999994</c:v>
                </c:pt>
                <c:pt idx="95">
                  <c:v>-77.023346849999996</c:v>
                </c:pt>
                <c:pt idx="96">
                  <c:v>-77.058959360000003</c:v>
                </c:pt>
                <c:pt idx="97">
                  <c:v>-77.096892729999993</c:v>
                </c:pt>
                <c:pt idx="98">
                  <c:v>-77.137128770000004</c:v>
                </c:pt>
                <c:pt idx="99">
                  <c:v>-77.179624050000001</c:v>
                </c:pt>
                <c:pt idx="100">
                  <c:v>-77.224479860000002</c:v>
                </c:pt>
                <c:pt idx="101">
                  <c:v>-77.271664560000005</c:v>
                </c:pt>
                <c:pt idx="102">
                  <c:v>-77.321123970000002</c:v>
                </c:pt>
                <c:pt idx="103">
                  <c:v>-77.372821770000002</c:v>
                </c:pt>
                <c:pt idx="104">
                  <c:v>-77.426885380000002</c:v>
                </c:pt>
                <c:pt idx="105">
                  <c:v>-77.483199420000005</c:v>
                </c:pt>
                <c:pt idx="106">
                  <c:v>-77.541850859999997</c:v>
                </c:pt>
                <c:pt idx="107">
                  <c:v>-77.602752949999996</c:v>
                </c:pt>
                <c:pt idx="108">
                  <c:v>-77.665831409999996</c:v>
                </c:pt>
                <c:pt idx="109">
                  <c:v>-77.73122764</c:v>
                </c:pt>
                <c:pt idx="110">
                  <c:v>-77.798829080000004</c:v>
                </c:pt>
                <c:pt idx="111">
                  <c:v>-77.868738640000004</c:v>
                </c:pt>
                <c:pt idx="112">
                  <c:v>-77.940842779999997</c:v>
                </c:pt>
                <c:pt idx="113">
                  <c:v>-78.015058479999993</c:v>
                </c:pt>
                <c:pt idx="114">
                  <c:v>-78.091552879999995</c:v>
                </c:pt>
                <c:pt idx="115">
                  <c:v>-78.170190719999994</c:v>
                </c:pt>
                <c:pt idx="116">
                  <c:v>-78.251027339999993</c:v>
                </c:pt>
                <c:pt idx="117">
                  <c:v>-78.333995229999999</c:v>
                </c:pt>
                <c:pt idx="118">
                  <c:v>-78.419087059999995</c:v>
                </c:pt>
                <c:pt idx="119">
                  <c:v>-78.506254620000007</c:v>
                </c:pt>
                <c:pt idx="120">
                  <c:v>-78.595616860000007</c:v>
                </c:pt>
                <c:pt idx="121">
                  <c:v>-78.687042239999997</c:v>
                </c:pt>
                <c:pt idx="122">
                  <c:v>-78.780455910000001</c:v>
                </c:pt>
                <c:pt idx="123">
                  <c:v>-78.875924929999996</c:v>
                </c:pt>
                <c:pt idx="124">
                  <c:v>-78.973324059999996</c:v>
                </c:pt>
                <c:pt idx="125">
                  <c:v>-79.07284559</c:v>
                </c:pt>
                <c:pt idx="126">
                  <c:v>-79.174263780000004</c:v>
                </c:pt>
                <c:pt idx="127">
                  <c:v>-79.277590889999999</c:v>
                </c:pt>
                <c:pt idx="128">
                  <c:v>-79.382863839999999</c:v>
                </c:pt>
                <c:pt idx="129">
                  <c:v>-79.490143860000003</c:v>
                </c:pt>
                <c:pt idx="130">
                  <c:v>-79.599292480000003</c:v>
                </c:pt>
                <c:pt idx="131">
                  <c:v>-79.710251080000006</c:v>
                </c:pt>
                <c:pt idx="132">
                  <c:v>-79.82298188</c:v>
                </c:pt>
                <c:pt idx="133">
                  <c:v>-79.937506479999996</c:v>
                </c:pt>
                <c:pt idx="134">
                  <c:v>-80.053886030000001</c:v>
                </c:pt>
                <c:pt idx="135">
                  <c:v>-80.171979280000002</c:v>
                </c:pt>
                <c:pt idx="136">
                  <c:v>-80.291712250000003</c:v>
                </c:pt>
                <c:pt idx="137">
                  <c:v>-80.413061799999994</c:v>
                </c:pt>
                <c:pt idx="138">
                  <c:v>-80.536093820000005</c:v>
                </c:pt>
                <c:pt idx="139">
                  <c:v>-80.660693710000004</c:v>
                </c:pt>
                <c:pt idx="140">
                  <c:v>-80.787116389999994</c:v>
                </c:pt>
                <c:pt idx="141">
                  <c:v>-80.915066249999995</c:v>
                </c:pt>
                <c:pt idx="142">
                  <c:v>-81.044523859999998</c:v>
                </c:pt>
                <c:pt idx="143">
                  <c:v>-81.175530230000007</c:v>
                </c:pt>
                <c:pt idx="144">
                  <c:v>-81.308159119999999</c:v>
                </c:pt>
                <c:pt idx="145">
                  <c:v>-81.442245260000007</c:v>
                </c:pt>
                <c:pt idx="146">
                  <c:v>-81.577704990000001</c:v>
                </c:pt>
                <c:pt idx="147">
                  <c:v>-81.714522579999993</c:v>
                </c:pt>
                <c:pt idx="148">
                  <c:v>-81.852789520000002</c:v>
                </c:pt>
                <c:pt idx="149">
                  <c:v>-81.992392749999993</c:v>
                </c:pt>
                <c:pt idx="150">
                  <c:v>-82.13362893</c:v>
                </c:pt>
                <c:pt idx="151">
                  <c:v>-82.275977859999998</c:v>
                </c:pt>
                <c:pt idx="152">
                  <c:v>-82.419861580000003</c:v>
                </c:pt>
                <c:pt idx="153">
                  <c:v>-82.564967390000007</c:v>
                </c:pt>
                <c:pt idx="154">
                  <c:v>-82.711277469999999</c:v>
                </c:pt>
                <c:pt idx="155">
                  <c:v>-82.858828070000001</c:v>
                </c:pt>
                <c:pt idx="156">
                  <c:v>-83.007855489999997</c:v>
                </c:pt>
                <c:pt idx="157">
                  <c:v>-83.158392379999995</c:v>
                </c:pt>
                <c:pt idx="158">
                  <c:v>-83.310063569999997</c:v>
                </c:pt>
                <c:pt idx="159">
                  <c:v>-83.462425319999994</c:v>
                </c:pt>
                <c:pt idx="160">
                  <c:v>-83.560365079999997</c:v>
                </c:pt>
                <c:pt idx="161">
                  <c:v>-83.658520210000006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7E1-4146-B344-CBE399A871B4}"/>
            </c:ext>
          </c:extLst>
        </c:ser>
        <c:ser>
          <c:idx val="11"/>
          <c:order val="5"/>
          <c:marker>
            <c:symbol val="none"/>
          </c:marker>
          <c:xVal>
            <c:numRef>
              <c:f>BeachMarksvsPrediction!$V$9:$V$180</c:f>
              <c:numCache>
                <c:formatCode>0.00E+00</c:formatCode>
                <c:ptCount val="172"/>
                <c:pt idx="0">
                  <c:v>11.11105648</c:v>
                </c:pt>
                <c:pt idx="1">
                  <c:v>11.085589260000001</c:v>
                </c:pt>
                <c:pt idx="2">
                  <c:v>11.04725513</c:v>
                </c:pt>
                <c:pt idx="3">
                  <c:v>11.004641169999999</c:v>
                </c:pt>
                <c:pt idx="4">
                  <c:v>10.95703191</c:v>
                </c:pt>
                <c:pt idx="5">
                  <c:v>10.90486233</c:v>
                </c:pt>
                <c:pt idx="6">
                  <c:v>10.847427809999999</c:v>
                </c:pt>
                <c:pt idx="7">
                  <c:v>10.784592460000001</c:v>
                </c:pt>
                <c:pt idx="8">
                  <c:v>10.71674331</c:v>
                </c:pt>
                <c:pt idx="9">
                  <c:v>10.64440227</c:v>
                </c:pt>
                <c:pt idx="10">
                  <c:v>10.56822339</c:v>
                </c:pt>
                <c:pt idx="11">
                  <c:v>10.48826717</c:v>
                </c:pt>
                <c:pt idx="12">
                  <c:v>10.404776099999999</c:v>
                </c:pt>
                <c:pt idx="13">
                  <c:v>10.317873049999999</c:v>
                </c:pt>
                <c:pt idx="14">
                  <c:v>10.227710070000001</c:v>
                </c:pt>
                <c:pt idx="15">
                  <c:v>10.134267080000001</c:v>
                </c:pt>
                <c:pt idx="16">
                  <c:v>10.03786193</c:v>
                </c:pt>
                <c:pt idx="17">
                  <c:v>9.9385530729999996</c:v>
                </c:pt>
                <c:pt idx="18">
                  <c:v>9.8364202190000007</c:v>
                </c:pt>
                <c:pt idx="19">
                  <c:v>9.7314637679999993</c:v>
                </c:pt>
                <c:pt idx="20">
                  <c:v>9.6238638210000005</c:v>
                </c:pt>
                <c:pt idx="21">
                  <c:v>9.5135963879999998</c:v>
                </c:pt>
                <c:pt idx="22">
                  <c:v>9.4008163699999994</c:v>
                </c:pt>
                <c:pt idx="23">
                  <c:v>9.2855374519999998</c:v>
                </c:pt>
                <c:pt idx="24">
                  <c:v>9.1679788910000006</c:v>
                </c:pt>
                <c:pt idx="25">
                  <c:v>9.0478639110000003</c:v>
                </c:pt>
                <c:pt idx="26">
                  <c:v>8.9255798510000002</c:v>
                </c:pt>
                <c:pt idx="27">
                  <c:v>8.8010363690000002</c:v>
                </c:pt>
                <c:pt idx="28">
                  <c:v>8.6742743109999996</c:v>
                </c:pt>
                <c:pt idx="29">
                  <c:v>8.5453946510000005</c:v>
                </c:pt>
                <c:pt idx="30">
                  <c:v>8.4142438370000008</c:v>
                </c:pt>
                <c:pt idx="31">
                  <c:v>8.2810777299999998</c:v>
                </c:pt>
                <c:pt idx="32">
                  <c:v>8.1458902010000003</c:v>
                </c:pt>
                <c:pt idx="33">
                  <c:v>8.0087073639999993</c:v>
                </c:pt>
                <c:pt idx="34">
                  <c:v>7.8696196839999999</c:v>
                </c:pt>
                <c:pt idx="35">
                  <c:v>7.7284458269999998</c:v>
                </c:pt>
                <c:pt idx="36">
                  <c:v>7.5855204650000001</c:v>
                </c:pt>
                <c:pt idx="37">
                  <c:v>7.4407945260000004</c:v>
                </c:pt>
                <c:pt idx="38">
                  <c:v>7.2942778029999999</c:v>
                </c:pt>
                <c:pt idx="39">
                  <c:v>7.1459051999999996</c:v>
                </c:pt>
                <c:pt idx="40">
                  <c:v>6.9958856730000001</c:v>
                </c:pt>
                <c:pt idx="41">
                  <c:v>6.8440836999999997</c:v>
                </c:pt>
                <c:pt idx="42">
                  <c:v>6.6907581220000001</c:v>
                </c:pt>
                <c:pt idx="43">
                  <c:v>6.5358007699999998</c:v>
                </c:pt>
                <c:pt idx="44">
                  <c:v>6.3794180669999996</c:v>
                </c:pt>
                <c:pt idx="45">
                  <c:v>6.2213029039999999</c:v>
                </c:pt>
                <c:pt idx="46">
                  <c:v>6.0618234539999998</c:v>
                </c:pt>
                <c:pt idx="47">
                  <c:v>5.9009760059999996</c:v>
                </c:pt>
                <c:pt idx="48">
                  <c:v>5.7387217039999996</c:v>
                </c:pt>
                <c:pt idx="49">
                  <c:v>5.5749779180000001</c:v>
                </c:pt>
                <c:pt idx="50">
                  <c:v>5.4099575599999996</c:v>
                </c:pt>
                <c:pt idx="51">
                  <c:v>5.2437353590000004</c:v>
                </c:pt>
                <c:pt idx="52">
                  <c:v>5.076349735</c:v>
                </c:pt>
                <c:pt idx="53">
                  <c:v>4.9077563309999999</c:v>
                </c:pt>
                <c:pt idx="54">
                  <c:v>4.7378707499999999</c:v>
                </c:pt>
                <c:pt idx="55">
                  <c:v>4.5669150529999998</c:v>
                </c:pt>
                <c:pt idx="56">
                  <c:v>4.3950076830000002</c:v>
                </c:pt>
                <c:pt idx="57">
                  <c:v>4.2221889270000004</c:v>
                </c:pt>
                <c:pt idx="58">
                  <c:v>4.0483694979999996</c:v>
                </c:pt>
                <c:pt idx="59">
                  <c:v>3.873719098</c:v>
                </c:pt>
                <c:pt idx="60">
                  <c:v>3.697886263</c:v>
                </c:pt>
                <c:pt idx="61">
                  <c:v>3.5212876180000001</c:v>
                </c:pt>
                <c:pt idx="62">
                  <c:v>3.3439528080000001</c:v>
                </c:pt>
                <c:pt idx="63">
                  <c:v>3.1658358170000001</c:v>
                </c:pt>
                <c:pt idx="64">
                  <c:v>2.987211517</c:v>
                </c:pt>
                <c:pt idx="65">
                  <c:v>2.8076261480000002</c:v>
                </c:pt>
                <c:pt idx="66">
                  <c:v>2.6276364060000001</c:v>
                </c:pt>
                <c:pt idx="67">
                  <c:v>2.446793617</c:v>
                </c:pt>
                <c:pt idx="68">
                  <c:v>2.2654846690000001</c:v>
                </c:pt>
                <c:pt idx="69">
                  <c:v>2.0837622360000001</c:v>
                </c:pt>
                <c:pt idx="70">
                  <c:v>1.901666742</c:v>
                </c:pt>
                <c:pt idx="71">
                  <c:v>1.7191288280000001</c:v>
                </c:pt>
                <c:pt idx="72">
                  <c:v>1.535940189</c:v>
                </c:pt>
                <c:pt idx="73">
                  <c:v>1.3524978670000001</c:v>
                </c:pt>
                <c:pt idx="74">
                  <c:v>1.168856774</c:v>
                </c:pt>
                <c:pt idx="75">
                  <c:v>0.98505467970000005</c:v>
                </c:pt>
                <c:pt idx="76">
                  <c:v>0.80090563449999996</c:v>
                </c:pt>
                <c:pt idx="77">
                  <c:v>0.61670063880000003</c:v>
                </c:pt>
                <c:pt idx="78">
                  <c:v>0.43232254539999998</c:v>
                </c:pt>
                <c:pt idx="79">
                  <c:v>0.24771978</c:v>
                </c:pt>
                <c:pt idx="80">
                  <c:v>6.3165728300000001E-2</c:v>
                </c:pt>
                <c:pt idx="81">
                  <c:v>-0.12137882580000001</c:v>
                </c:pt>
                <c:pt idx="82">
                  <c:v>-0.30583246800000002</c:v>
                </c:pt>
                <c:pt idx="83">
                  <c:v>-0.49023889840000001</c:v>
                </c:pt>
                <c:pt idx="84">
                  <c:v>-0.67462025810000004</c:v>
                </c:pt>
                <c:pt idx="85">
                  <c:v>-0.85881511450000003</c:v>
                </c:pt>
                <c:pt idx="86">
                  <c:v>-1.042862591</c:v>
                </c:pt>
                <c:pt idx="87">
                  <c:v>-1.226650982</c:v>
                </c:pt>
                <c:pt idx="88">
                  <c:v>-1.410175932</c:v>
                </c:pt>
                <c:pt idx="89">
                  <c:v>-1.5932738</c:v>
                </c:pt>
                <c:pt idx="90">
                  <c:v>-1.776245136</c:v>
                </c:pt>
                <c:pt idx="91">
                  <c:v>-1.958698461</c:v>
                </c:pt>
                <c:pt idx="92">
                  <c:v>-2.1406866870000001</c:v>
                </c:pt>
                <c:pt idx="93">
                  <c:v>-2.3222048059999998</c:v>
                </c:pt>
                <c:pt idx="94">
                  <c:v>-2.5030909860000001</c:v>
                </c:pt>
                <c:pt idx="95">
                  <c:v>-2.683640681</c:v>
                </c:pt>
                <c:pt idx="96">
                  <c:v>-2.8635256010000001</c:v>
                </c:pt>
                <c:pt idx="97">
                  <c:v>-3.04278775</c:v>
                </c:pt>
                <c:pt idx="98">
                  <c:v>-3.221346584</c:v>
                </c:pt>
                <c:pt idx="99">
                  <c:v>-3.39900147</c:v>
                </c:pt>
                <c:pt idx="100">
                  <c:v>-3.5761210640000001</c:v>
                </c:pt>
                <c:pt idx="101">
                  <c:v>-3.7524996609999999</c:v>
                </c:pt>
                <c:pt idx="102">
                  <c:v>-3.9278909350000002</c:v>
                </c:pt>
                <c:pt idx="103">
                  <c:v>-4.1021611399999998</c:v>
                </c:pt>
                <c:pt idx="104">
                  <c:v>-4.2757289580000002</c:v>
                </c:pt>
                <c:pt idx="105">
                  <c:v>-4.4482088170000003</c:v>
                </c:pt>
                <c:pt idx="106">
                  <c:v>-4.6198465689999999</c:v>
                </c:pt>
                <c:pt idx="107">
                  <c:v>-4.790357674</c:v>
                </c:pt>
                <c:pt idx="108">
                  <c:v>-4.9595233900000002</c:v>
                </c:pt>
                <c:pt idx="109">
                  <c:v>-5.127706367</c:v>
                </c:pt>
                <c:pt idx="110">
                  <c:v>-5.2946038059999996</c:v>
                </c:pt>
                <c:pt idx="111">
                  <c:v>-5.4604549130000004</c:v>
                </c:pt>
                <c:pt idx="112">
                  <c:v>-5.6249567300000001</c:v>
                </c:pt>
                <c:pt idx="113">
                  <c:v>-5.7879072489999999</c:v>
                </c:pt>
                <c:pt idx="114">
                  <c:v>-5.9496621689999998</c:v>
                </c:pt>
                <c:pt idx="115">
                  <c:v>-6.1099292140000001</c:v>
                </c:pt>
                <c:pt idx="116">
                  <c:v>-6.2688277670000003</c:v>
                </c:pt>
                <c:pt idx="117">
                  <c:v>-6.426218972</c:v>
                </c:pt>
                <c:pt idx="118">
                  <c:v>-6.5820809799999997</c:v>
                </c:pt>
                <c:pt idx="119">
                  <c:v>-6.7363163549999996</c:v>
                </c:pt>
                <c:pt idx="120">
                  <c:v>-6.8891240419999997</c:v>
                </c:pt>
                <c:pt idx="121">
                  <c:v>-7.0402606219999999</c:v>
                </c:pt>
                <c:pt idx="122">
                  <c:v>-7.1895939420000001</c:v>
                </c:pt>
                <c:pt idx="123">
                  <c:v>-7.337221284</c:v>
                </c:pt>
                <c:pt idx="124">
                  <c:v>-7.4829465800000001</c:v>
                </c:pt>
                <c:pt idx="125">
                  <c:v>-7.6270557099999996</c:v>
                </c:pt>
                <c:pt idx="126">
                  <c:v>-7.7692023209999999</c:v>
                </c:pt>
                <c:pt idx="127">
                  <c:v>-7.9093913100000002</c:v>
                </c:pt>
                <c:pt idx="128">
                  <c:v>-8.0476598589999995</c:v>
                </c:pt>
                <c:pt idx="129">
                  <c:v>-8.1840704459999998</c:v>
                </c:pt>
                <c:pt idx="130">
                  <c:v>-8.3184290430000001</c:v>
                </c:pt>
                <c:pt idx="131">
                  <c:v>-8.4506614560000006</c:v>
                </c:pt>
                <c:pt idx="132">
                  <c:v>-8.5807227299999997</c:v>
                </c:pt>
                <c:pt idx="133">
                  <c:v>-8.7086257279999995</c:v>
                </c:pt>
                <c:pt idx="134">
                  <c:v>-8.8344069709999999</c:v>
                </c:pt>
                <c:pt idx="135">
                  <c:v>-8.9578851260000008</c:v>
                </c:pt>
                <c:pt idx="136">
                  <c:v>-9.0789694609999998</c:v>
                </c:pt>
                <c:pt idx="137">
                  <c:v>-9.1976244289999993</c:v>
                </c:pt>
                <c:pt idx="138">
                  <c:v>-9.3138899909999999</c:v>
                </c:pt>
                <c:pt idx="139">
                  <c:v>-9.4276224360000001</c:v>
                </c:pt>
                <c:pt idx="140">
                  <c:v>-9.5390124410000006</c:v>
                </c:pt>
                <c:pt idx="141">
                  <c:v>-9.6477499299999998</c:v>
                </c:pt>
                <c:pt idx="142">
                  <c:v>-9.7537731260000005</c:v>
                </c:pt>
                <c:pt idx="143">
                  <c:v>-9.8570586700000007</c:v>
                </c:pt>
                <c:pt idx="144">
                  <c:v>-9.9575904089999998</c:v>
                </c:pt>
                <c:pt idx="145">
                  <c:v>-10.055159590000001</c:v>
                </c:pt>
                <c:pt idx="146">
                  <c:v>-10.149623139999999</c:v>
                </c:pt>
                <c:pt idx="147">
                  <c:v>-10.24087797</c:v>
                </c:pt>
                <c:pt idx="148">
                  <c:v>-10.328865</c:v>
                </c:pt>
                <c:pt idx="149">
                  <c:v>-10.41336871</c:v>
                </c:pt>
                <c:pt idx="150">
                  <c:v>-10.49442305</c:v>
                </c:pt>
                <c:pt idx="151">
                  <c:v>-10.57162362</c:v>
                </c:pt>
                <c:pt idx="152">
                  <c:v>-10.645116270000001</c:v>
                </c:pt>
                <c:pt idx="153">
                  <c:v>-10.71458174</c:v>
                </c:pt>
                <c:pt idx="154">
                  <c:v>-10.779647799999999</c:v>
                </c:pt>
                <c:pt idx="155">
                  <c:v>-10.839596350000001</c:v>
                </c:pt>
                <c:pt idx="156">
                  <c:v>-10.893411690000001</c:v>
                </c:pt>
                <c:pt idx="157">
                  <c:v>-10.94001274</c:v>
                </c:pt>
                <c:pt idx="158">
                  <c:v>-10.97923701</c:v>
                </c:pt>
                <c:pt idx="159">
                  <c:v>-11.0128182</c:v>
                </c:pt>
                <c:pt idx="160">
                  <c:v>-11.0324711</c:v>
                </c:pt>
                <c:pt idx="161">
                  <c:v>-11.04185075</c:v>
                </c:pt>
                <c:pt idx="162">
                  <c:v>-11.050745470000001</c:v>
                </c:pt>
              </c:numCache>
            </c:numRef>
          </c:xVal>
          <c:yVal>
            <c:numRef>
              <c:f>BeachMarksvsPrediction!$W$9:$W$180</c:f>
              <c:numCache>
                <c:formatCode>0.00E+00</c:formatCode>
                <c:ptCount val="172"/>
                <c:pt idx="0">
                  <c:v>-83.413229909999998</c:v>
                </c:pt>
                <c:pt idx="1">
                  <c:v>-83.285260550000004</c:v>
                </c:pt>
                <c:pt idx="2">
                  <c:v>-83.104691209999999</c:v>
                </c:pt>
                <c:pt idx="3">
                  <c:v>-82.925032970000004</c:v>
                </c:pt>
                <c:pt idx="4">
                  <c:v>-82.746485640000003</c:v>
                </c:pt>
                <c:pt idx="5">
                  <c:v>-82.569530619999995</c:v>
                </c:pt>
                <c:pt idx="6">
                  <c:v>-82.394062160000004</c:v>
                </c:pt>
                <c:pt idx="7">
                  <c:v>-82.220491019999997</c:v>
                </c:pt>
                <c:pt idx="8">
                  <c:v>-82.04880532</c:v>
                </c:pt>
                <c:pt idx="9">
                  <c:v>-81.878806679999997</c:v>
                </c:pt>
                <c:pt idx="10">
                  <c:v>-81.710821820000007</c:v>
                </c:pt>
                <c:pt idx="11">
                  <c:v>-81.544404999999998</c:v>
                </c:pt>
                <c:pt idx="12">
                  <c:v>-81.3797462</c:v>
                </c:pt>
                <c:pt idx="13">
                  <c:v>-81.216857950000005</c:v>
                </c:pt>
                <c:pt idx="14">
                  <c:v>-81.055832050000006</c:v>
                </c:pt>
                <c:pt idx="15">
                  <c:v>-80.896437239999997</c:v>
                </c:pt>
                <c:pt idx="16">
                  <c:v>-80.739006680000003</c:v>
                </c:pt>
                <c:pt idx="17">
                  <c:v>-80.58343223</c:v>
                </c:pt>
                <c:pt idx="18">
                  <c:v>-80.429684260000002</c:v>
                </c:pt>
                <c:pt idx="19">
                  <c:v>-80.277675729999999</c:v>
                </c:pt>
                <c:pt idx="20">
                  <c:v>-80.127609660000005</c:v>
                </c:pt>
                <c:pt idx="21">
                  <c:v>-79.979391759999999</c:v>
                </c:pt>
                <c:pt idx="22">
                  <c:v>-79.833164510000003</c:v>
                </c:pt>
                <c:pt idx="23">
                  <c:v>-79.688869969999999</c:v>
                </c:pt>
                <c:pt idx="24">
                  <c:v>-79.546704980000001</c:v>
                </c:pt>
                <c:pt idx="25">
                  <c:v>-79.406297499999994</c:v>
                </c:pt>
                <c:pt idx="26">
                  <c:v>-79.268079630000003</c:v>
                </c:pt>
                <c:pt idx="27">
                  <c:v>-79.131910039999994</c:v>
                </c:pt>
                <c:pt idx="28">
                  <c:v>-78.997798110000005</c:v>
                </c:pt>
                <c:pt idx="29">
                  <c:v>-78.865818480000002</c:v>
                </c:pt>
                <c:pt idx="30">
                  <c:v>-78.735789519999997</c:v>
                </c:pt>
                <c:pt idx="31">
                  <c:v>-78.607942589999993</c:v>
                </c:pt>
                <c:pt idx="32">
                  <c:v>-78.482252360000004</c:v>
                </c:pt>
                <c:pt idx="33">
                  <c:v>-78.358737349999998</c:v>
                </c:pt>
                <c:pt idx="34">
                  <c:v>-78.237478789999997</c:v>
                </c:pt>
                <c:pt idx="35">
                  <c:v>-78.118321399999999</c:v>
                </c:pt>
                <c:pt idx="36">
                  <c:v>-78.001527210000006</c:v>
                </c:pt>
                <c:pt idx="37">
                  <c:v>-77.8870273</c:v>
                </c:pt>
                <c:pt idx="38">
                  <c:v>-77.774810790000004</c:v>
                </c:pt>
                <c:pt idx="39">
                  <c:v>-77.664819309999999</c:v>
                </c:pt>
                <c:pt idx="40">
                  <c:v>-77.55720049</c:v>
                </c:pt>
                <c:pt idx="41">
                  <c:v>-77.451858889999997</c:v>
                </c:pt>
                <c:pt idx="42">
                  <c:v>-77.348980460000007</c:v>
                </c:pt>
                <c:pt idx="43">
                  <c:v>-77.248497959999995</c:v>
                </c:pt>
                <c:pt idx="44">
                  <c:v>-77.150540559999996</c:v>
                </c:pt>
                <c:pt idx="45">
                  <c:v>-77.054906889999998</c:v>
                </c:pt>
                <c:pt idx="46">
                  <c:v>-76.96181369</c:v>
                </c:pt>
                <c:pt idx="47">
                  <c:v>-76.871246439999993</c:v>
                </c:pt>
                <c:pt idx="48">
                  <c:v>-76.783176909999995</c:v>
                </c:pt>
                <c:pt idx="49">
                  <c:v>-76.697565670000003</c:v>
                </c:pt>
                <c:pt idx="50">
                  <c:v>-76.614521139999994</c:v>
                </c:pt>
                <c:pt idx="51">
                  <c:v>-76.534075549999997</c:v>
                </c:pt>
                <c:pt idx="52">
                  <c:v>-76.45624463</c:v>
                </c:pt>
                <c:pt idx="53">
                  <c:v>-76.381010090000004</c:v>
                </c:pt>
                <c:pt idx="54">
                  <c:v>-76.308336330000003</c:v>
                </c:pt>
                <c:pt idx="55">
                  <c:v>-76.238311060000001</c:v>
                </c:pt>
                <c:pt idx="56">
                  <c:v>-76.17096617</c:v>
                </c:pt>
                <c:pt idx="57">
                  <c:v>-76.106302350000007</c:v>
                </c:pt>
                <c:pt idx="58">
                  <c:v>-76.044276589999996</c:v>
                </c:pt>
                <c:pt idx="59">
                  <c:v>-75.984939350000005</c:v>
                </c:pt>
                <c:pt idx="60">
                  <c:v>-75.928169580000002</c:v>
                </c:pt>
                <c:pt idx="61">
                  <c:v>-75.874106350000005</c:v>
                </c:pt>
                <c:pt idx="62">
                  <c:v>-75.822758910000005</c:v>
                </c:pt>
                <c:pt idx="63">
                  <c:v>-75.774107990000005</c:v>
                </c:pt>
                <c:pt idx="64">
                  <c:v>-75.728208940000002</c:v>
                </c:pt>
                <c:pt idx="65">
                  <c:v>-75.684926540000006</c:v>
                </c:pt>
                <c:pt idx="66">
                  <c:v>-75.644383919999996</c:v>
                </c:pt>
                <c:pt idx="67">
                  <c:v>-75.606486790000005</c:v>
                </c:pt>
                <c:pt idx="68">
                  <c:v>-75.571338280000006</c:v>
                </c:pt>
                <c:pt idx="69">
                  <c:v>-75.538957170000003</c:v>
                </c:pt>
                <c:pt idx="70">
                  <c:v>-75.509339870000005</c:v>
                </c:pt>
                <c:pt idx="71">
                  <c:v>-75.482457650000001</c:v>
                </c:pt>
                <c:pt idx="72">
                  <c:v>-75.458271249999996</c:v>
                </c:pt>
                <c:pt idx="73">
                  <c:v>-75.436822989999996</c:v>
                </c:pt>
                <c:pt idx="74">
                  <c:v>-75.418106980000005</c:v>
                </c:pt>
                <c:pt idx="75">
                  <c:v>-75.402122730000002</c:v>
                </c:pt>
                <c:pt idx="76">
                  <c:v>-75.388859870000005</c:v>
                </c:pt>
                <c:pt idx="77">
                  <c:v>-75.378345589999995</c:v>
                </c:pt>
                <c:pt idx="78">
                  <c:v>-75.370576600000007</c:v>
                </c:pt>
                <c:pt idx="79">
                  <c:v>-75.365545879999999</c:v>
                </c:pt>
                <c:pt idx="80">
                  <c:v>-75.363256809999996</c:v>
                </c:pt>
                <c:pt idx="81">
                  <c:v>-75.363711649999999</c:v>
                </c:pt>
                <c:pt idx="82">
                  <c:v>-75.366917760000007</c:v>
                </c:pt>
                <c:pt idx="83">
                  <c:v>-75.372872819999998</c:v>
                </c:pt>
                <c:pt idx="84">
                  <c:v>-75.381584709999998</c:v>
                </c:pt>
                <c:pt idx="85">
                  <c:v>-75.393052589999996</c:v>
                </c:pt>
                <c:pt idx="86">
                  <c:v>-75.407276949999996</c:v>
                </c:pt>
                <c:pt idx="87">
                  <c:v>-75.424237210000001</c:v>
                </c:pt>
                <c:pt idx="88">
                  <c:v>-75.443927360000004</c:v>
                </c:pt>
                <c:pt idx="89">
                  <c:v>-75.466333489999997</c:v>
                </c:pt>
                <c:pt idx="90">
                  <c:v>-75.491506130000005</c:v>
                </c:pt>
                <c:pt idx="91">
                  <c:v>-75.519398600000002</c:v>
                </c:pt>
                <c:pt idx="92">
                  <c:v>-75.550017339999997</c:v>
                </c:pt>
                <c:pt idx="93">
                  <c:v>-75.583359200000004</c:v>
                </c:pt>
                <c:pt idx="94">
                  <c:v>-75.619393410000001</c:v>
                </c:pt>
                <c:pt idx="95">
                  <c:v>-75.65819243</c:v>
                </c:pt>
                <c:pt idx="96">
                  <c:v>-75.699706259999999</c:v>
                </c:pt>
                <c:pt idx="97">
                  <c:v>-75.74396059</c:v>
                </c:pt>
                <c:pt idx="98">
                  <c:v>-75.790932990000002</c:v>
                </c:pt>
                <c:pt idx="99">
                  <c:v>-75.84055816</c:v>
                </c:pt>
                <c:pt idx="100">
                  <c:v>-75.892944049999997</c:v>
                </c:pt>
                <c:pt idx="101">
                  <c:v>-75.948050559999999</c:v>
                </c:pt>
                <c:pt idx="102">
                  <c:v>-76.005809040000003</c:v>
                </c:pt>
                <c:pt idx="103">
                  <c:v>-76.066165080000005</c:v>
                </c:pt>
                <c:pt idx="104">
                  <c:v>-76.129256089999998</c:v>
                </c:pt>
                <c:pt idx="105">
                  <c:v>-76.194937659999994</c:v>
                </c:pt>
                <c:pt idx="106">
                  <c:v>-76.263300810000004</c:v>
                </c:pt>
                <c:pt idx="107">
                  <c:v>-76.334246239999999</c:v>
                </c:pt>
                <c:pt idx="108">
                  <c:v>-76.407706450000006</c:v>
                </c:pt>
                <c:pt idx="109">
                  <c:v>-76.48386533</c:v>
                </c:pt>
                <c:pt idx="110">
                  <c:v>-76.562599919999997</c:v>
                </c:pt>
                <c:pt idx="111">
                  <c:v>-76.644023000000004</c:v>
                </c:pt>
                <c:pt idx="112">
                  <c:v>-76.727985619999998</c:v>
                </c:pt>
                <c:pt idx="113">
                  <c:v>-76.814379180000003</c:v>
                </c:pt>
                <c:pt idx="114">
                  <c:v>-76.903397859999998</c:v>
                </c:pt>
                <c:pt idx="115">
                  <c:v>-76.994894579999993</c:v>
                </c:pt>
                <c:pt idx="116">
                  <c:v>-77.088947809999993</c:v>
                </c:pt>
                <c:pt idx="117">
                  <c:v>-77.185479770000001</c:v>
                </c:pt>
                <c:pt idx="118">
                  <c:v>-77.284468810000007</c:v>
                </c:pt>
                <c:pt idx="119">
                  <c:v>-77.385845180000004</c:v>
                </c:pt>
                <c:pt idx="120">
                  <c:v>-77.489744569999999</c:v>
                </c:pt>
                <c:pt idx="121">
                  <c:v>-77.59601791</c:v>
                </c:pt>
                <c:pt idx="122">
                  <c:v>-77.704589830000003</c:v>
                </c:pt>
                <c:pt idx="123">
                  <c:v>-77.815541519999996</c:v>
                </c:pt>
                <c:pt idx="124">
                  <c:v>-77.928726929999996</c:v>
                </c:pt>
                <c:pt idx="125">
                  <c:v>-78.044374410000003</c:v>
                </c:pt>
                <c:pt idx="126">
                  <c:v>-78.162230059999999</c:v>
                </c:pt>
                <c:pt idx="127">
                  <c:v>-78.282300660000004</c:v>
                </c:pt>
                <c:pt idx="128">
                  <c:v>-78.404612080000007</c:v>
                </c:pt>
                <c:pt idx="129">
                  <c:v>-78.529227579999997</c:v>
                </c:pt>
                <c:pt idx="130">
                  <c:v>-78.656000719999994</c:v>
                </c:pt>
                <c:pt idx="131">
                  <c:v>-78.784886119999996</c:v>
                </c:pt>
                <c:pt idx="132">
                  <c:v>-78.915863979999997</c:v>
                </c:pt>
                <c:pt idx="133">
                  <c:v>-79.048981659999995</c:v>
                </c:pt>
                <c:pt idx="134">
                  <c:v>-79.18432258</c:v>
                </c:pt>
                <c:pt idx="135">
                  <c:v>-79.321719909999999</c:v>
                </c:pt>
                <c:pt idx="136">
                  <c:v>-79.461081129999997</c:v>
                </c:pt>
                <c:pt idx="137">
                  <c:v>-79.602375899999998</c:v>
                </c:pt>
                <c:pt idx="138">
                  <c:v>-79.745687329999996</c:v>
                </c:pt>
                <c:pt idx="139">
                  <c:v>-79.890890799999994</c:v>
                </c:pt>
                <c:pt idx="140">
                  <c:v>-80.038293879999998</c:v>
                </c:pt>
                <c:pt idx="141">
                  <c:v>-80.187563639999993</c:v>
                </c:pt>
                <c:pt idx="142">
                  <c:v>-80.338688239999996</c:v>
                </c:pt>
                <c:pt idx="143">
                  <c:v>-80.491724189999999</c:v>
                </c:pt>
                <c:pt idx="144">
                  <c:v>-80.646772100000007</c:v>
                </c:pt>
                <c:pt idx="145">
                  <c:v>-80.803658990000002</c:v>
                </c:pt>
                <c:pt idx="146">
                  <c:v>-80.962302949999994</c:v>
                </c:pt>
                <c:pt idx="147">
                  <c:v>-81.122690030000001</c:v>
                </c:pt>
                <c:pt idx="148">
                  <c:v>-81.284931599999993</c:v>
                </c:pt>
                <c:pt idx="149">
                  <c:v>-81.448902219999994</c:v>
                </c:pt>
                <c:pt idx="150">
                  <c:v>-81.614955510000001</c:v>
                </c:pt>
                <c:pt idx="151">
                  <c:v>-81.782473820000007</c:v>
                </c:pt>
                <c:pt idx="152">
                  <c:v>-81.951947480000001</c:v>
                </c:pt>
                <c:pt idx="153">
                  <c:v>-82.12301746</c:v>
                </c:pt>
                <c:pt idx="154">
                  <c:v>-82.295701109999996</c:v>
                </c:pt>
                <c:pt idx="155">
                  <c:v>-82.470123049999998</c:v>
                </c:pt>
                <c:pt idx="156">
                  <c:v>-82.646666780000004</c:v>
                </c:pt>
                <c:pt idx="157">
                  <c:v>-82.825429380000003</c:v>
                </c:pt>
                <c:pt idx="158">
                  <c:v>-83.005902399999997</c:v>
                </c:pt>
                <c:pt idx="159">
                  <c:v>-83.187423940000002</c:v>
                </c:pt>
                <c:pt idx="160">
                  <c:v>-83.304221220000002</c:v>
                </c:pt>
                <c:pt idx="161">
                  <c:v>-83.362693460000003</c:v>
                </c:pt>
                <c:pt idx="162">
                  <c:v>-83.421241449999997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7E1-4146-B344-CBE399A871B4}"/>
            </c:ext>
          </c:extLst>
        </c:ser>
        <c:ser>
          <c:idx val="12"/>
          <c:order val="6"/>
          <c:marker>
            <c:symbol val="none"/>
          </c:marker>
          <c:xVal>
            <c:numRef>
              <c:f>BeachMarksvsPrediction!$G$9:$G$180</c:f>
              <c:numCache>
                <c:formatCode>0.00E+00</c:formatCode>
                <c:ptCount val="172"/>
                <c:pt idx="0">
                  <c:v>7.4847222029999996</c:v>
                </c:pt>
                <c:pt idx="1">
                  <c:v>7.4702850769999998</c:v>
                </c:pt>
                <c:pt idx="2">
                  <c:v>7.4495589180000001</c:v>
                </c:pt>
                <c:pt idx="3">
                  <c:v>7.4267497669999996</c:v>
                </c:pt>
                <c:pt idx="4">
                  <c:v>7.401563372</c:v>
                </c:pt>
                <c:pt idx="5">
                  <c:v>7.3732224610000001</c:v>
                </c:pt>
                <c:pt idx="6">
                  <c:v>7.3412763009999997</c:v>
                </c:pt>
                <c:pt idx="7">
                  <c:v>7.3057876679999998</c:v>
                </c:pt>
                <c:pt idx="8">
                  <c:v>7.266986245</c:v>
                </c:pt>
                <c:pt idx="9">
                  <c:v>7.2251370780000004</c:v>
                </c:pt>
                <c:pt idx="10">
                  <c:v>7.1805857240000002</c:v>
                </c:pt>
                <c:pt idx="11">
                  <c:v>7.1333812300000004</c:v>
                </c:pt>
                <c:pt idx="12">
                  <c:v>7.0836710749999998</c:v>
                </c:pt>
                <c:pt idx="13">
                  <c:v>7.0315054569999997</c:v>
                </c:pt>
                <c:pt idx="14">
                  <c:v>6.9769537340000003</c:v>
                </c:pt>
                <c:pt idx="15">
                  <c:v>6.9199757799999997</c:v>
                </c:pt>
                <c:pt idx="16">
                  <c:v>6.8607362180000004</c:v>
                </c:pt>
                <c:pt idx="17">
                  <c:v>6.79923477</c:v>
                </c:pt>
                <c:pt idx="18">
                  <c:v>6.7355085859999999</c:v>
                </c:pt>
                <c:pt idx="19">
                  <c:v>6.6695607959999998</c:v>
                </c:pt>
                <c:pt idx="20">
                  <c:v>6.6015107009999996</c:v>
                </c:pt>
                <c:pt idx="21">
                  <c:v>6.5313385249999998</c:v>
                </c:pt>
                <c:pt idx="22">
                  <c:v>6.4591362229999998</c:v>
                </c:pt>
                <c:pt idx="23">
                  <c:v>6.3849074870000004</c:v>
                </c:pt>
                <c:pt idx="24">
                  <c:v>6.3087918480000003</c:v>
                </c:pt>
                <c:pt idx="25">
                  <c:v>6.2306100689999999</c:v>
                </c:pt>
                <c:pt idx="26">
                  <c:v>6.1506202590000001</c:v>
                </c:pt>
                <c:pt idx="27">
                  <c:v>6.0687650980000001</c:v>
                </c:pt>
                <c:pt idx="28">
                  <c:v>5.9850774930000004</c:v>
                </c:pt>
                <c:pt idx="29">
                  <c:v>5.8996297149999997</c:v>
                </c:pt>
                <c:pt idx="30">
                  <c:v>5.8123188790000002</c:v>
                </c:pt>
                <c:pt idx="31">
                  <c:v>5.7233184140000004</c:v>
                </c:pt>
                <c:pt idx="32">
                  <c:v>5.6326362679999997</c:v>
                </c:pt>
                <c:pt idx="33">
                  <c:v>5.540308499</c:v>
                </c:pt>
                <c:pt idx="34">
                  <c:v>5.4464172</c:v>
                </c:pt>
                <c:pt idx="35">
                  <c:v>5.3508584240000001</c:v>
                </c:pt>
                <c:pt idx="36">
                  <c:v>5.2538704320000003</c:v>
                </c:pt>
                <c:pt idx="37">
                  <c:v>5.1554270679999998</c:v>
                </c:pt>
                <c:pt idx="38">
                  <c:v>5.0555393860000004</c:v>
                </c:pt>
                <c:pt idx="39">
                  <c:v>4.9541654409999998</c:v>
                </c:pt>
                <c:pt idx="40">
                  <c:v>4.8514535859999999</c:v>
                </c:pt>
                <c:pt idx="41">
                  <c:v>4.7473221089999997</c:v>
                </c:pt>
                <c:pt idx="42">
                  <c:v>4.6419650949999998</c:v>
                </c:pt>
                <c:pt idx="43">
                  <c:v>4.535323708</c:v>
                </c:pt>
                <c:pt idx="44">
                  <c:v>4.4275552170000001</c:v>
                </c:pt>
                <c:pt idx="45">
                  <c:v>4.3184583869999997</c:v>
                </c:pt>
                <c:pt idx="46">
                  <c:v>4.2083012120000003</c:v>
                </c:pt>
                <c:pt idx="47">
                  <c:v>4.0970940300000001</c:v>
                </c:pt>
                <c:pt idx="48">
                  <c:v>3.9848217730000002</c:v>
                </c:pt>
                <c:pt idx="49">
                  <c:v>3.871435258</c:v>
                </c:pt>
                <c:pt idx="50">
                  <c:v>3.7570874970000001</c:v>
                </c:pt>
                <c:pt idx="51">
                  <c:v>3.6418375009999999</c:v>
                </c:pt>
                <c:pt idx="52">
                  <c:v>3.525719525</c:v>
                </c:pt>
                <c:pt idx="53">
                  <c:v>3.4087107529999998</c:v>
                </c:pt>
                <c:pt idx="54">
                  <c:v>3.290757047</c:v>
                </c:pt>
                <c:pt idx="55">
                  <c:v>3.172013792</c:v>
                </c:pt>
                <c:pt idx="56">
                  <c:v>3.052564303</c:v>
                </c:pt>
                <c:pt idx="57">
                  <c:v>2.9324404959999999</c:v>
                </c:pt>
                <c:pt idx="58">
                  <c:v>2.8115872190000002</c:v>
                </c:pt>
                <c:pt idx="59">
                  <c:v>2.6901315750000001</c:v>
                </c:pt>
                <c:pt idx="60">
                  <c:v>2.5678360630000001</c:v>
                </c:pt>
                <c:pt idx="61">
                  <c:v>2.4449960609999999</c:v>
                </c:pt>
                <c:pt idx="62">
                  <c:v>2.3216344420000001</c:v>
                </c:pt>
                <c:pt idx="63">
                  <c:v>2.1977179229999999</c:v>
                </c:pt>
                <c:pt idx="64">
                  <c:v>2.073435908</c:v>
                </c:pt>
                <c:pt idx="65">
                  <c:v>1.948471931</c:v>
                </c:pt>
                <c:pt idx="66">
                  <c:v>1.823216384</c:v>
                </c:pt>
                <c:pt idx="67">
                  <c:v>1.6973603129999999</c:v>
                </c:pt>
                <c:pt idx="68">
                  <c:v>1.5711767379999999</c:v>
                </c:pt>
                <c:pt idx="69">
                  <c:v>1.444704998</c:v>
                </c:pt>
                <c:pt idx="70">
                  <c:v>1.317973523</c:v>
                </c:pt>
                <c:pt idx="71">
                  <c:v>1.1909328530000001</c:v>
                </c:pt>
                <c:pt idx="72">
                  <c:v>1.063437068</c:v>
                </c:pt>
                <c:pt idx="73">
                  <c:v>0.9357620512</c:v>
                </c:pt>
                <c:pt idx="74">
                  <c:v>0.80794641680000001</c:v>
                </c:pt>
                <c:pt idx="75">
                  <c:v>0.68001751799999999</c:v>
                </c:pt>
                <c:pt idx="76">
                  <c:v>0.55184709089999995</c:v>
                </c:pt>
                <c:pt idx="77">
                  <c:v>0.42363869640000001</c:v>
                </c:pt>
                <c:pt idx="78">
                  <c:v>0.29531136260000002</c:v>
                </c:pt>
                <c:pt idx="79">
                  <c:v>0.16682894149999999</c:v>
                </c:pt>
                <c:pt idx="80">
                  <c:v>3.8381448259999999E-2</c:v>
                </c:pt>
                <c:pt idx="81">
                  <c:v>-9.0058296790000006E-2</c:v>
                </c:pt>
                <c:pt idx="82">
                  <c:v>-0.21843324289999999</c:v>
                </c:pt>
                <c:pt idx="83">
                  <c:v>-0.34677376669999999</c:v>
                </c:pt>
                <c:pt idx="84">
                  <c:v>-0.47509561960000002</c:v>
                </c:pt>
                <c:pt idx="85">
                  <c:v>-0.60328693219999996</c:v>
                </c:pt>
                <c:pt idx="86">
                  <c:v>-0.73137502610000005</c:v>
                </c:pt>
                <c:pt idx="87">
                  <c:v>-0.85928156239999998</c:v>
                </c:pt>
                <c:pt idx="88">
                  <c:v>-0.98700310040000006</c:v>
                </c:pt>
                <c:pt idx="89">
                  <c:v>-1.114426288</c:v>
                </c:pt>
                <c:pt idx="90">
                  <c:v>-1.2417613009999999</c:v>
                </c:pt>
                <c:pt idx="91">
                  <c:v>-1.368735815</c:v>
                </c:pt>
                <c:pt idx="92">
                  <c:v>-1.4953862769999999</c:v>
                </c:pt>
                <c:pt idx="93">
                  <c:v>-1.62170722</c:v>
                </c:pt>
                <c:pt idx="94">
                  <c:v>-1.7475829869999999</c:v>
                </c:pt>
                <c:pt idx="95">
                  <c:v>-1.8732165489999999</c:v>
                </c:pt>
                <c:pt idx="96">
                  <c:v>-1.9983779930000001</c:v>
                </c:pt>
                <c:pt idx="97">
                  <c:v>-2.1230964110000001</c:v>
                </c:pt>
                <c:pt idx="98">
                  <c:v>-2.2473143229999999</c:v>
                </c:pt>
                <c:pt idx="99">
                  <c:v>-2.3708892509999999</c:v>
                </c:pt>
                <c:pt idx="100">
                  <c:v>-2.494076578</c:v>
                </c:pt>
                <c:pt idx="101">
                  <c:v>-2.6167332409999999</c:v>
                </c:pt>
                <c:pt idx="102">
                  <c:v>-2.738686027</c:v>
                </c:pt>
                <c:pt idx="103">
                  <c:v>-2.8598367960000002</c:v>
                </c:pt>
                <c:pt idx="104">
                  <c:v>-2.9804699810000002</c:v>
                </c:pt>
                <c:pt idx="105">
                  <c:v>-3.100311086</c:v>
                </c:pt>
                <c:pt idx="106">
                  <c:v>-3.2195244820000002</c:v>
                </c:pt>
                <c:pt idx="107">
                  <c:v>-3.3379080600000002</c:v>
                </c:pt>
                <c:pt idx="108">
                  <c:v>-3.4553090860000002</c:v>
                </c:pt>
                <c:pt idx="109">
                  <c:v>-3.5719773199999998</c:v>
                </c:pt>
                <c:pt idx="110">
                  <c:v>-3.6876987630000002</c:v>
                </c:pt>
                <c:pt idx="111">
                  <c:v>-3.8026337450000001</c:v>
                </c:pt>
                <c:pt idx="112">
                  <c:v>-3.9165647209999999</c:v>
                </c:pt>
                <c:pt idx="113">
                  <c:v>-4.0293435149999999</c:v>
                </c:pt>
                <c:pt idx="114">
                  <c:v>-4.1412075189999999</c:v>
                </c:pt>
                <c:pt idx="115">
                  <c:v>-4.2519438650000003</c:v>
                </c:pt>
                <c:pt idx="116">
                  <c:v>-4.3616257049999998</c:v>
                </c:pt>
                <c:pt idx="117">
                  <c:v>-4.4701457089999996</c:v>
                </c:pt>
                <c:pt idx="118">
                  <c:v>-4.5774754670000002</c:v>
                </c:pt>
                <c:pt idx="119">
                  <c:v>-4.6835354899999997</c:v>
                </c:pt>
                <c:pt idx="120">
                  <c:v>-4.7884516269999997</c:v>
                </c:pt>
                <c:pt idx="121">
                  <c:v>-4.8920431960000004</c:v>
                </c:pt>
                <c:pt idx="122">
                  <c:v>-4.9942101000000001</c:v>
                </c:pt>
                <c:pt idx="123">
                  <c:v>-5.0950125699999997</c:v>
                </c:pt>
                <c:pt idx="124">
                  <c:v>-5.1943107529999999</c:v>
                </c:pt>
                <c:pt idx="125">
                  <c:v>-5.2922943470000003</c:v>
                </c:pt>
                <c:pt idx="126">
                  <c:v>-5.3887231660000001</c:v>
                </c:pt>
                <c:pt idx="127">
                  <c:v>-5.4835894500000002</c:v>
                </c:pt>
                <c:pt idx="128">
                  <c:v>-5.5768978880000004</c:v>
                </c:pt>
                <c:pt idx="129">
                  <c:v>-5.6686694109999998</c:v>
                </c:pt>
                <c:pt idx="130">
                  <c:v>-5.7587586330000002</c:v>
                </c:pt>
                <c:pt idx="131">
                  <c:v>-5.84710441</c:v>
                </c:pt>
                <c:pt idx="132">
                  <c:v>-5.9336655540000001</c:v>
                </c:pt>
                <c:pt idx="133">
                  <c:v>-6.0184480999999996</c:v>
                </c:pt>
                <c:pt idx="134">
                  <c:v>-6.1014832410000004</c:v>
                </c:pt>
                <c:pt idx="135">
                  <c:v>-6.1826536939999999</c:v>
                </c:pt>
                <c:pt idx="136">
                  <c:v>-6.2618932210000002</c:v>
                </c:pt>
                <c:pt idx="137">
                  <c:v>-6.3391698400000003</c:v>
                </c:pt>
                <c:pt idx="138">
                  <c:v>-6.4145041880000004</c:v>
                </c:pt>
                <c:pt idx="139">
                  <c:v>-6.4877997130000002</c:v>
                </c:pt>
                <c:pt idx="140">
                  <c:v>-6.5591722519999998</c:v>
                </c:pt>
                <c:pt idx="141">
                  <c:v>-6.6284169239999997</c:v>
                </c:pt>
                <c:pt idx="142">
                  <c:v>-6.6955064200000001</c:v>
                </c:pt>
                <c:pt idx="143">
                  <c:v>-6.7604414080000002</c:v>
                </c:pt>
                <c:pt idx="144">
                  <c:v>-6.8232236100000003</c:v>
                </c:pt>
                <c:pt idx="145">
                  <c:v>-6.8837343750000004</c:v>
                </c:pt>
                <c:pt idx="146">
                  <c:v>-6.9418995729999997</c:v>
                </c:pt>
                <c:pt idx="147">
                  <c:v>-6.9976839279999998</c:v>
                </c:pt>
                <c:pt idx="148">
                  <c:v>-7.0510752910000001</c:v>
                </c:pt>
                <c:pt idx="149">
                  <c:v>-7.1019629609999999</c:v>
                </c:pt>
                <c:pt idx="150">
                  <c:v>-7.1503798710000002</c:v>
                </c:pt>
                <c:pt idx="151">
                  <c:v>-7.1960742599999996</c:v>
                </c:pt>
                <c:pt idx="152">
                  <c:v>-7.2391054160000001</c:v>
                </c:pt>
                <c:pt idx="153">
                  <c:v>-7.279267806</c:v>
                </c:pt>
                <c:pt idx="154">
                  <c:v>-7.3163811780000003</c:v>
                </c:pt>
                <c:pt idx="155">
                  <c:v>-7.350147915</c:v>
                </c:pt>
                <c:pt idx="156">
                  <c:v>-7.3802040050000004</c:v>
                </c:pt>
                <c:pt idx="157">
                  <c:v>-7.4061432050000002</c:v>
                </c:pt>
                <c:pt idx="158">
                  <c:v>-7.4277377690000002</c:v>
                </c:pt>
                <c:pt idx="159">
                  <c:v>-7.4451983889999998</c:v>
                </c:pt>
                <c:pt idx="160">
                  <c:v>-7.4552383100000004</c:v>
                </c:pt>
                <c:pt idx="161">
                  <c:v>-7.4631546999999996</c:v>
                </c:pt>
              </c:numCache>
            </c:numRef>
          </c:xVal>
          <c:yVal>
            <c:numRef>
              <c:f>BeachMarksvsPrediction!$H$9:$H$180</c:f>
              <c:numCache>
                <c:formatCode>0.00E+00</c:formatCode>
                <c:ptCount val="172"/>
                <c:pt idx="0">
                  <c:v>-83.816474709999994</c:v>
                </c:pt>
                <c:pt idx="1">
                  <c:v>-83.726817920000002</c:v>
                </c:pt>
                <c:pt idx="2">
                  <c:v>-83.600025419999994</c:v>
                </c:pt>
                <c:pt idx="3">
                  <c:v>-83.473555480000002</c:v>
                </c:pt>
                <c:pt idx="4">
                  <c:v>-83.347436689999995</c:v>
                </c:pt>
                <c:pt idx="5">
                  <c:v>-83.222204730000001</c:v>
                </c:pt>
                <c:pt idx="6">
                  <c:v>-83.097739759999996</c:v>
                </c:pt>
                <c:pt idx="7">
                  <c:v>-82.974262879999998</c:v>
                </c:pt>
                <c:pt idx="8">
                  <c:v>-82.851778409999994</c:v>
                </c:pt>
                <c:pt idx="9">
                  <c:v>-82.730195570000006</c:v>
                </c:pt>
                <c:pt idx="10">
                  <c:v>-82.609799140000007</c:v>
                </c:pt>
                <c:pt idx="11">
                  <c:v>-82.490285369999995</c:v>
                </c:pt>
                <c:pt idx="12">
                  <c:v>-82.371800660000005</c:v>
                </c:pt>
                <c:pt idx="13">
                  <c:v>-82.254373430000001</c:v>
                </c:pt>
                <c:pt idx="14">
                  <c:v>-82.138089730000004</c:v>
                </c:pt>
                <c:pt idx="15">
                  <c:v>-82.022808159999997</c:v>
                </c:pt>
                <c:pt idx="16">
                  <c:v>-81.908799680000001</c:v>
                </c:pt>
                <c:pt idx="17">
                  <c:v>-81.796022559999997</c:v>
                </c:pt>
                <c:pt idx="18">
                  <c:v>-81.684479010000004</c:v>
                </c:pt>
                <c:pt idx="19">
                  <c:v>-81.574118240000004</c:v>
                </c:pt>
                <c:pt idx="20">
                  <c:v>-81.465096489999993</c:v>
                </c:pt>
                <c:pt idx="21">
                  <c:v>-81.3573612</c:v>
                </c:pt>
                <c:pt idx="22">
                  <c:v>-81.251034369999999</c:v>
                </c:pt>
                <c:pt idx="23">
                  <c:v>-81.146092830000001</c:v>
                </c:pt>
                <c:pt idx="24">
                  <c:v>-81.04269721</c:v>
                </c:pt>
                <c:pt idx="25">
                  <c:v>-80.940591370000007</c:v>
                </c:pt>
                <c:pt idx="26">
                  <c:v>-80.840098620000006</c:v>
                </c:pt>
                <c:pt idx="27">
                  <c:v>-80.741129970000003</c:v>
                </c:pt>
                <c:pt idx="28">
                  <c:v>-80.64370246</c:v>
                </c:pt>
                <c:pt idx="29">
                  <c:v>-80.547880770000006</c:v>
                </c:pt>
                <c:pt idx="30">
                  <c:v>-80.453549269999996</c:v>
                </c:pt>
                <c:pt idx="31">
                  <c:v>-80.360888650000007</c:v>
                </c:pt>
                <c:pt idx="32">
                  <c:v>-80.269884680000004</c:v>
                </c:pt>
                <c:pt idx="33">
                  <c:v>-80.180546919999998</c:v>
                </c:pt>
                <c:pt idx="34">
                  <c:v>-80.092925829999999</c:v>
                </c:pt>
                <c:pt idx="35">
                  <c:v>-80.006902139999994</c:v>
                </c:pt>
                <c:pt idx="36">
                  <c:v>-79.922665429999995</c:v>
                </c:pt>
                <c:pt idx="37">
                  <c:v>-79.840171549999994</c:v>
                </c:pt>
                <c:pt idx="38">
                  <c:v>-79.75942096</c:v>
                </c:pt>
                <c:pt idx="39">
                  <c:v>-79.680382140000006</c:v>
                </c:pt>
                <c:pt idx="40">
                  <c:v>-79.60316795</c:v>
                </c:pt>
                <c:pt idx="41">
                  <c:v>-79.527708809999993</c:v>
                </c:pt>
                <c:pt idx="42">
                  <c:v>-79.4541282</c:v>
                </c:pt>
                <c:pt idx="43">
                  <c:v>-79.382368290000002</c:v>
                </c:pt>
                <c:pt idx="44">
                  <c:v>-79.31251082</c:v>
                </c:pt>
                <c:pt idx="45">
                  <c:v>-79.244407820000006</c:v>
                </c:pt>
                <c:pt idx="46">
                  <c:v>-79.178202249999998</c:v>
                </c:pt>
                <c:pt idx="47">
                  <c:v>-79.113872670000006</c:v>
                </c:pt>
                <c:pt idx="48">
                  <c:v>-79.051388009999997</c:v>
                </c:pt>
                <c:pt idx="49">
                  <c:v>-78.990714440000005</c:v>
                </c:pt>
                <c:pt idx="50">
                  <c:v>-78.931926829999995</c:v>
                </c:pt>
                <c:pt idx="51">
                  <c:v>-78.875042269999994</c:v>
                </c:pt>
                <c:pt idx="52">
                  <c:v>-78.820064290000005</c:v>
                </c:pt>
                <c:pt idx="53">
                  <c:v>-78.766970330000007</c:v>
                </c:pt>
                <c:pt idx="54">
                  <c:v>-78.715732290000005</c:v>
                </c:pt>
                <c:pt idx="55">
                  <c:v>-78.666416380000001</c:v>
                </c:pt>
                <c:pt idx="56">
                  <c:v>-78.619050380000004</c:v>
                </c:pt>
                <c:pt idx="57">
                  <c:v>-78.573632989999993</c:v>
                </c:pt>
                <c:pt idx="58">
                  <c:v>-78.530123340000003</c:v>
                </c:pt>
                <c:pt idx="59">
                  <c:v>-78.488537879999996</c:v>
                </c:pt>
                <c:pt idx="60">
                  <c:v>-78.448776300000006</c:v>
                </c:pt>
                <c:pt idx="61">
                  <c:v>-78.410922069999998</c:v>
                </c:pt>
                <c:pt idx="62">
                  <c:v>-78.374976829999994</c:v>
                </c:pt>
                <c:pt idx="63">
                  <c:v>-78.340934169999997</c:v>
                </c:pt>
                <c:pt idx="64">
                  <c:v>-78.308843449999998</c:v>
                </c:pt>
                <c:pt idx="65">
                  <c:v>-78.278618269999996</c:v>
                </c:pt>
                <c:pt idx="66">
                  <c:v>-78.250337669999993</c:v>
                </c:pt>
                <c:pt idx="67">
                  <c:v>-78.223925929999993</c:v>
                </c:pt>
                <c:pt idx="68">
                  <c:v>-78.199439960000007</c:v>
                </c:pt>
                <c:pt idx="69">
                  <c:v>-78.176880150000002</c:v>
                </c:pt>
                <c:pt idx="70">
                  <c:v>-78.156242280000001</c:v>
                </c:pt>
                <c:pt idx="71">
                  <c:v>-78.13751413</c:v>
                </c:pt>
                <c:pt idx="72">
                  <c:v>-78.120676990000007</c:v>
                </c:pt>
                <c:pt idx="73">
                  <c:v>-78.105767959999994</c:v>
                </c:pt>
                <c:pt idx="74">
                  <c:v>-78.092785669999998</c:v>
                </c:pt>
                <c:pt idx="75">
                  <c:v>-78.081726099999997</c:v>
                </c:pt>
                <c:pt idx="76">
                  <c:v>-78.072574860000003</c:v>
                </c:pt>
                <c:pt idx="77">
                  <c:v>-78.065340160000005</c:v>
                </c:pt>
                <c:pt idx="78">
                  <c:v>-78.060008960000005</c:v>
                </c:pt>
                <c:pt idx="79">
                  <c:v>-78.056578119999998</c:v>
                </c:pt>
                <c:pt idx="80">
                  <c:v>-78.055058259999996</c:v>
                </c:pt>
                <c:pt idx="81">
                  <c:v>-78.055461690000001</c:v>
                </c:pt>
                <c:pt idx="82">
                  <c:v>-78.057793009999997</c:v>
                </c:pt>
                <c:pt idx="83">
                  <c:v>-78.062040139999993</c:v>
                </c:pt>
                <c:pt idx="84">
                  <c:v>-78.068199680000006</c:v>
                </c:pt>
                <c:pt idx="85">
                  <c:v>-78.07626612</c:v>
                </c:pt>
                <c:pt idx="86">
                  <c:v>-78.086242819999995</c:v>
                </c:pt>
                <c:pt idx="87">
                  <c:v>-78.098124519999999</c:v>
                </c:pt>
                <c:pt idx="88">
                  <c:v>-78.11191067</c:v>
                </c:pt>
                <c:pt idx="89">
                  <c:v>-78.127586089999994</c:v>
                </c:pt>
                <c:pt idx="90">
                  <c:v>-78.145178849999994</c:v>
                </c:pt>
                <c:pt idx="91">
                  <c:v>-78.164657099999999</c:v>
                </c:pt>
                <c:pt idx="92">
                  <c:v>-78.186028840000006</c:v>
                </c:pt>
                <c:pt idx="93">
                  <c:v>-78.209303239999997</c:v>
                </c:pt>
                <c:pt idx="94">
                  <c:v>-78.234472839999995</c:v>
                </c:pt>
                <c:pt idx="95">
                  <c:v>-78.261597249999994</c:v>
                </c:pt>
                <c:pt idx="96">
                  <c:v>-78.29064357</c:v>
                </c:pt>
                <c:pt idx="97">
                  <c:v>-78.321625909999995</c:v>
                </c:pt>
                <c:pt idx="98">
                  <c:v>-78.354530400000002</c:v>
                </c:pt>
                <c:pt idx="99">
                  <c:v>-78.389318090000003</c:v>
                </c:pt>
                <c:pt idx="100">
                  <c:v>-78.426063920000004</c:v>
                </c:pt>
                <c:pt idx="101">
                  <c:v>-78.464735529999999</c:v>
                </c:pt>
                <c:pt idx="102">
                  <c:v>-78.505286940000005</c:v>
                </c:pt>
                <c:pt idx="103">
                  <c:v>-78.547691220000004</c:v>
                </c:pt>
                <c:pt idx="104">
                  <c:v>-78.592058539999996</c:v>
                </c:pt>
                <c:pt idx="105">
                  <c:v>-78.638298719999995</c:v>
                </c:pt>
                <c:pt idx="106">
                  <c:v>-78.68648537</c:v>
                </c:pt>
                <c:pt idx="107">
                  <c:v>-78.736551779999999</c:v>
                </c:pt>
                <c:pt idx="108">
                  <c:v>-78.788444510000005</c:v>
                </c:pt>
                <c:pt idx="109">
                  <c:v>-78.842290370000001</c:v>
                </c:pt>
                <c:pt idx="110">
                  <c:v>-78.898003889999998</c:v>
                </c:pt>
                <c:pt idx="111">
                  <c:v>-78.955669450000002</c:v>
                </c:pt>
                <c:pt idx="112">
                  <c:v>-79.01518944</c:v>
                </c:pt>
                <c:pt idx="113">
                  <c:v>-79.076495039999998</c:v>
                </c:pt>
                <c:pt idx="114">
                  <c:v>-79.139731699999999</c:v>
                </c:pt>
                <c:pt idx="115">
                  <c:v>-79.204804600000003</c:v>
                </c:pt>
                <c:pt idx="116">
                  <c:v>-79.27177562</c:v>
                </c:pt>
                <c:pt idx="117">
                  <c:v>-79.340598</c:v>
                </c:pt>
                <c:pt idx="118">
                  <c:v>-79.411266940000004</c:v>
                </c:pt>
                <c:pt idx="119">
                  <c:v>-79.483740479999994</c:v>
                </c:pt>
                <c:pt idx="120">
                  <c:v>-79.558119750000003</c:v>
                </c:pt>
                <c:pt idx="121">
                  <c:v>-79.63430443</c:v>
                </c:pt>
                <c:pt idx="122">
                  <c:v>-79.712240269999995</c:v>
                </c:pt>
                <c:pt idx="123">
                  <c:v>-79.791981039999996</c:v>
                </c:pt>
                <c:pt idx="124">
                  <c:v>-79.873417140000001</c:v>
                </c:pt>
                <c:pt idx="125">
                  <c:v>-79.956706949999997</c:v>
                </c:pt>
                <c:pt idx="126">
                  <c:v>-80.041660440000001</c:v>
                </c:pt>
                <c:pt idx="127">
                  <c:v>-80.128283420000002</c:v>
                </c:pt>
                <c:pt idx="128">
                  <c:v>-80.216605200000004</c:v>
                </c:pt>
                <c:pt idx="129">
                  <c:v>-80.306680529999994</c:v>
                </c:pt>
                <c:pt idx="130">
                  <c:v>-80.398403529999996</c:v>
                </c:pt>
                <c:pt idx="131">
                  <c:v>-80.491737409999999</c:v>
                </c:pt>
                <c:pt idx="132">
                  <c:v>-80.586663160000001</c:v>
                </c:pt>
                <c:pt idx="133">
                  <c:v>-80.683201769999997</c:v>
                </c:pt>
                <c:pt idx="134">
                  <c:v>-80.781392069999995</c:v>
                </c:pt>
                <c:pt idx="135">
                  <c:v>-80.881097299999993</c:v>
                </c:pt>
                <c:pt idx="136">
                  <c:v>-80.982243569999994</c:v>
                </c:pt>
                <c:pt idx="137">
                  <c:v>-81.084803500000007</c:v>
                </c:pt>
                <c:pt idx="138">
                  <c:v>-81.188827880000005</c:v>
                </c:pt>
                <c:pt idx="139">
                  <c:v>-81.294214339999996</c:v>
                </c:pt>
                <c:pt idx="140">
                  <c:v>-81.401176160000006</c:v>
                </c:pt>
                <c:pt idx="141">
                  <c:v>-81.509460369999999</c:v>
                </c:pt>
                <c:pt idx="142">
                  <c:v>-81.619036080000001</c:v>
                </c:pt>
                <c:pt idx="143">
                  <c:v>-81.729920399999997</c:v>
                </c:pt>
                <c:pt idx="144">
                  <c:v>-81.842164170000004</c:v>
                </c:pt>
                <c:pt idx="145">
                  <c:v>-81.955620370000005</c:v>
                </c:pt>
                <c:pt idx="146">
                  <c:v>-82.070208129999997</c:v>
                </c:pt>
                <c:pt idx="147">
                  <c:v>-82.185890389999997</c:v>
                </c:pt>
                <c:pt idx="148">
                  <c:v>-82.302722529999997</c:v>
                </c:pt>
                <c:pt idx="149">
                  <c:v>-82.420591189999996</c:v>
                </c:pt>
                <c:pt idx="150">
                  <c:v>-82.539732709999996</c:v>
                </c:pt>
                <c:pt idx="151">
                  <c:v>-82.659700259999994</c:v>
                </c:pt>
                <c:pt idx="152">
                  <c:v>-82.78084905</c:v>
                </c:pt>
                <c:pt idx="153">
                  <c:v>-82.902915269999994</c:v>
                </c:pt>
                <c:pt idx="154">
                  <c:v>-83.025869979999996</c:v>
                </c:pt>
                <c:pt idx="155">
                  <c:v>-83.149715180000001</c:v>
                </c:pt>
                <c:pt idx="156">
                  <c:v>-83.274605100000002</c:v>
                </c:pt>
                <c:pt idx="157">
                  <c:v>-83.400538089999998</c:v>
                </c:pt>
                <c:pt idx="158">
                  <c:v>-83.527251190000001</c:v>
                </c:pt>
                <c:pt idx="159">
                  <c:v>-83.652514499999995</c:v>
                </c:pt>
                <c:pt idx="160">
                  <c:v>-83.735341570000003</c:v>
                </c:pt>
                <c:pt idx="161">
                  <c:v>-83.818397869999998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B7E1-4146-B344-CBE399A871B4}"/>
            </c:ext>
          </c:extLst>
        </c:ser>
        <c:ser>
          <c:idx val="13"/>
          <c:order val="7"/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BeachMarksvsPrediction!$Y$8:$Y$180</c:f>
              <c:numCache>
                <c:formatCode>General</c:formatCode>
                <c:ptCount val="173"/>
                <c:pt idx="0">
                  <c:v>15.5</c:v>
                </c:pt>
                <c:pt idx="1">
                  <c:v>13</c:v>
                </c:pt>
                <c:pt idx="2">
                  <c:v>12</c:v>
                </c:pt>
                <c:pt idx="3">
                  <c:v>11</c:v>
                </c:pt>
                <c:pt idx="4">
                  <c:v>10</c:v>
                </c:pt>
                <c:pt idx="5">
                  <c:v>9.5</c:v>
                </c:pt>
                <c:pt idx="6" formatCode="0.00E+00">
                  <c:v>9.1697131990000003</c:v>
                </c:pt>
                <c:pt idx="7">
                  <c:v>9.1295178969999995</c:v>
                </c:pt>
                <c:pt idx="8">
                  <c:v>9.0819776149999996</c:v>
                </c:pt>
                <c:pt idx="9">
                  <c:v>9.0272057910000001</c:v>
                </c:pt>
                <c:pt idx="10">
                  <c:v>8.9653795340000002</c:v>
                </c:pt>
                <c:pt idx="11">
                  <c:v>8.8965480140000004</c:v>
                </c:pt>
                <c:pt idx="12">
                  <c:v>8.8242429740000006</c:v>
                </c:pt>
                <c:pt idx="13">
                  <c:v>8.745856195</c:v>
                </c:pt>
                <c:pt idx="14">
                  <c:v>8.6616025319999999</c:v>
                </c:pt>
                <c:pt idx="15">
                  <c:v>8.5716784270000002</c:v>
                </c:pt>
                <c:pt idx="16">
                  <c:v>8.4762631880000008</c:v>
                </c:pt>
                <c:pt idx="17">
                  <c:v>8.3755385899999997</c:v>
                </c:pt>
                <c:pt idx="18">
                  <c:v>8.2696498789999993</c:v>
                </c:pt>
                <c:pt idx="19">
                  <c:v>8.1587988659999997</c:v>
                </c:pt>
                <c:pt idx="20">
                  <c:v>8.0382676740000001</c:v>
                </c:pt>
                <c:pt idx="21">
                  <c:v>7.9128549130000003</c:v>
                </c:pt>
                <c:pt idx="22">
                  <c:v>7.7825190319999997</c:v>
                </c:pt>
                <c:pt idx="23">
                  <c:v>7.6476856020000001</c:v>
                </c:pt>
                <c:pt idx="24">
                  <c:v>7.5084621389999997</c:v>
                </c:pt>
                <c:pt idx="25">
                  <c:v>7.3650787900000001</c:v>
                </c:pt>
                <c:pt idx="26">
                  <c:v>7.2177967189999999</c:v>
                </c:pt>
                <c:pt idx="27">
                  <c:v>7.0666126350000003</c:v>
                </c:pt>
                <c:pt idx="28">
                  <c:v>6.9118020570000001</c:v>
                </c:pt>
                <c:pt idx="29">
                  <c:v>6.7535355429999999</c:v>
                </c:pt>
                <c:pt idx="30">
                  <c:v>6.5919773959999999</c:v>
                </c:pt>
                <c:pt idx="31">
                  <c:v>6.4272869320000003</c:v>
                </c:pt>
                <c:pt idx="32">
                  <c:v>6.2596171140000001</c:v>
                </c:pt>
                <c:pt idx="33">
                  <c:v>6.0891152679999996</c:v>
                </c:pt>
                <c:pt idx="34">
                  <c:v>5.9159236359999996</c:v>
                </c:pt>
                <c:pt idx="35">
                  <c:v>5.7402477489999999</c:v>
                </c:pt>
                <c:pt idx="36">
                  <c:v>5.5622667059999999</c:v>
                </c:pt>
                <c:pt idx="37">
                  <c:v>5.3817598980000003</c:v>
                </c:pt>
                <c:pt idx="38">
                  <c:v>5.1991658970000003</c:v>
                </c:pt>
                <c:pt idx="39">
                  <c:v>5.0144784639999997</c:v>
                </c:pt>
                <c:pt idx="40">
                  <c:v>4.8278597559999996</c:v>
                </c:pt>
                <c:pt idx="41">
                  <c:v>4.6395115410000001</c:v>
                </c:pt>
                <c:pt idx="42">
                  <c:v>4.4493007929999999</c:v>
                </c:pt>
                <c:pt idx="43">
                  <c:v>4.2574567800000001</c:v>
                </c:pt>
                <c:pt idx="44">
                  <c:v>4.0640761249999997</c:v>
                </c:pt>
                <c:pt idx="45">
                  <c:v>3.8692523099999998</c:v>
                </c:pt>
                <c:pt idx="46">
                  <c:v>3.6730756439999999</c:v>
                </c:pt>
                <c:pt idx="47">
                  <c:v>3.4756334849999999</c:v>
                </c:pt>
                <c:pt idx="48">
                  <c:v>3.2770104419999999</c:v>
                </c:pt>
                <c:pt idx="49">
                  <c:v>3.0772885169999999</c:v>
                </c:pt>
                <c:pt idx="50">
                  <c:v>2.8766269470000001</c:v>
                </c:pt>
                <c:pt idx="51">
                  <c:v>2.6751542750000001</c:v>
                </c:pt>
                <c:pt idx="52">
                  <c:v>2.4725552180000001</c:v>
                </c:pt>
                <c:pt idx="53">
                  <c:v>2.2692615699999998</c:v>
                </c:pt>
                <c:pt idx="54">
                  <c:v>2.0652074100000002</c:v>
                </c:pt>
                <c:pt idx="55">
                  <c:v>1.8605185820000001</c:v>
                </c:pt>
                <c:pt idx="56">
                  <c:v>1.655365239</c:v>
                </c:pt>
                <c:pt idx="57">
                  <c:v>1.4495573129999999</c:v>
                </c:pt>
                <c:pt idx="58">
                  <c:v>1.243301912</c:v>
                </c:pt>
                <c:pt idx="59">
                  <c:v>1.036664673</c:v>
                </c:pt>
                <c:pt idx="60">
                  <c:v>0.82971044910000002</c:v>
                </c:pt>
                <c:pt idx="61">
                  <c:v>0.62250342270000003</c:v>
                </c:pt>
                <c:pt idx="62">
                  <c:v>0.41510724409999999</c:v>
                </c:pt>
                <c:pt idx="63">
                  <c:v>0.20758516730000001</c:v>
                </c:pt>
                <c:pt idx="64">
                  <c:v>1.788576E-7</c:v>
                </c:pt>
                <c:pt idx="65">
                  <c:v>-0.2075030253</c:v>
                </c:pt>
                <c:pt idx="66">
                  <c:v>-0.41480982150000001</c:v>
                </c:pt>
                <c:pt idx="67">
                  <c:v>-0.62225852349999999</c:v>
                </c:pt>
                <c:pt idx="68">
                  <c:v>-0.82941766520000004</c:v>
                </c:pt>
                <c:pt idx="69">
                  <c:v>-1.0363645690000001</c:v>
                </c:pt>
                <c:pt idx="70">
                  <c:v>-1.2429784639999999</c:v>
                </c:pt>
                <c:pt idx="71">
                  <c:v>-1.449093263</c:v>
                </c:pt>
                <c:pt idx="72">
                  <c:v>-1.654902039</c:v>
                </c:pt>
                <c:pt idx="73">
                  <c:v>-1.860196857</c:v>
                </c:pt>
                <c:pt idx="74">
                  <c:v>-2.0649100300000001</c:v>
                </c:pt>
                <c:pt idx="75">
                  <c:v>-2.2689726320000001</c:v>
                </c:pt>
                <c:pt idx="76">
                  <c:v>-2.4723143479999998</c:v>
                </c:pt>
                <c:pt idx="77">
                  <c:v>-2.6748633210000001</c:v>
                </c:pt>
                <c:pt idx="78">
                  <c:v>-2.8765459920000001</c:v>
                </c:pt>
                <c:pt idx="79">
                  <c:v>-3.0772869520000001</c:v>
                </c:pt>
                <c:pt idx="80">
                  <c:v>-3.2769303129999998</c:v>
                </c:pt>
                <c:pt idx="81">
                  <c:v>-3.4753481850000001</c:v>
                </c:pt>
                <c:pt idx="82">
                  <c:v>-3.6728418170000001</c:v>
                </c:pt>
                <c:pt idx="83">
                  <c:v>-3.8689746349999998</c:v>
                </c:pt>
                <c:pt idx="84">
                  <c:v>-4.0637933029999997</c:v>
                </c:pt>
                <c:pt idx="85">
                  <c:v>-4.2571540710000004</c:v>
                </c:pt>
                <c:pt idx="86">
                  <c:v>-4.4488697730000002</c:v>
                </c:pt>
                <c:pt idx="87">
                  <c:v>-4.6390842289999998</c:v>
                </c:pt>
                <c:pt idx="88">
                  <c:v>-4.8275651249999996</c:v>
                </c:pt>
                <c:pt idx="89">
                  <c:v>-5.0142083489999996</c:v>
                </c:pt>
                <c:pt idx="90">
                  <c:v>-5.1989057799999996</c:v>
                </c:pt>
                <c:pt idx="91">
                  <c:v>-5.3815450970000001</c:v>
                </c:pt>
                <c:pt idx="92">
                  <c:v>-5.5620095630000002</c:v>
                </c:pt>
                <c:pt idx="93">
                  <c:v>-5.7401777970000003</c:v>
                </c:pt>
                <c:pt idx="94">
                  <c:v>-5.9159236450000003</c:v>
                </c:pt>
                <c:pt idx="95">
                  <c:v>-6.0890482080000004</c:v>
                </c:pt>
                <c:pt idx="96">
                  <c:v>-6.2593756310000002</c:v>
                </c:pt>
                <c:pt idx="97">
                  <c:v>-6.4270919439999998</c:v>
                </c:pt>
                <c:pt idx="98">
                  <c:v>-6.5917482209999996</c:v>
                </c:pt>
                <c:pt idx="99">
                  <c:v>-6.7533049399999996</c:v>
                </c:pt>
                <c:pt idx="100">
                  <c:v>-6.9115586210000002</c:v>
                </c:pt>
                <c:pt idx="101">
                  <c:v>-7.0662697809999999</c:v>
                </c:pt>
                <c:pt idx="102">
                  <c:v>-7.2174621160000001</c:v>
                </c:pt>
                <c:pt idx="103">
                  <c:v>-7.3648519270000001</c:v>
                </c:pt>
                <c:pt idx="104">
                  <c:v>-7.508257371</c:v>
                </c:pt>
                <c:pt idx="105">
                  <c:v>-7.647491112</c:v>
                </c:pt>
                <c:pt idx="106">
                  <c:v>-7.7823606889999999</c:v>
                </c:pt>
                <c:pt idx="107">
                  <c:v>-7.9126689109999999</c:v>
                </c:pt>
                <c:pt idx="108">
                  <c:v>-8.0382143660000001</c:v>
                </c:pt>
                <c:pt idx="109">
                  <c:v>-8.1587921950000002</c:v>
                </c:pt>
                <c:pt idx="110">
                  <c:v>-8.2741503279999993</c:v>
                </c:pt>
                <c:pt idx="111">
                  <c:v>-8.3840582910000006</c:v>
                </c:pt>
                <c:pt idx="112">
                  <c:v>-8.4885145479999995</c:v>
                </c:pt>
                <c:pt idx="113">
                  <c:v>-8.5871165119999997</c:v>
                </c:pt>
                <c:pt idx="114">
                  <c:v>-8.6797263779999998</c:v>
                </c:pt>
                <c:pt idx="115">
                  <c:v>-8.7661135609999992</c:v>
                </c:pt>
                <c:pt idx="116">
                  <c:v>-8.846042422</c:v>
                </c:pt>
                <c:pt idx="117">
                  <c:v>-8.9194207550000009</c:v>
                </c:pt>
                <c:pt idx="118">
                  <c:v>-8.9860083119999992</c:v>
                </c:pt>
                <c:pt idx="119">
                  <c:v>-9.0456330250000008</c:v>
                </c:pt>
                <c:pt idx="120">
                  <c:v>-9.0981355740000005</c:v>
                </c:pt>
                <c:pt idx="121">
                  <c:v>-9.1433694840000008</c:v>
                </c:pt>
                <c:pt idx="122">
                  <c:v>-9.1812112080000006</c:v>
                </c:pt>
                <c:pt idx="123">
                  <c:v>-9.5</c:v>
                </c:pt>
                <c:pt idx="124">
                  <c:v>-10</c:v>
                </c:pt>
                <c:pt idx="125">
                  <c:v>-11</c:v>
                </c:pt>
                <c:pt idx="126">
                  <c:v>-12</c:v>
                </c:pt>
                <c:pt idx="127">
                  <c:v>-13</c:v>
                </c:pt>
                <c:pt idx="128">
                  <c:v>-15.5</c:v>
                </c:pt>
              </c:numCache>
            </c:numRef>
          </c:xVal>
          <c:yVal>
            <c:numRef>
              <c:f>BeachMarksvsPrediction!$Z$8:$Z$180</c:f>
              <c:numCache>
                <c:formatCode>0.00E+00</c:formatCode>
                <c:ptCount val="173"/>
                <c:pt idx="0">
                  <c:v>-69.687029639668239</c:v>
                </c:pt>
                <c:pt idx="1">
                  <c:v>-70.19638238541927</c:v>
                </c:pt>
                <c:pt idx="2">
                  <c:v>-70.374228947818679</c:v>
                </c:pt>
                <c:pt idx="3">
                  <c:v>-70.537451754369471</c:v>
                </c:pt>
                <c:pt idx="4">
                  <c:v>-70.686152109164922</c:v>
                </c:pt>
                <c:pt idx="5">
                  <c:v>-70.755085329607226</c:v>
                </c:pt>
                <c:pt idx="6">
                  <c:v>-70.798647302389085</c:v>
                </c:pt>
                <c:pt idx="7">
                  <c:v>-70.803841724643419</c:v>
                </c:pt>
                <c:pt idx="8">
                  <c:v>-70.809955391884259</c:v>
                </c:pt>
                <c:pt idx="9">
                  <c:v>-70.816958813598717</c:v>
                </c:pt>
                <c:pt idx="10">
                  <c:v>-70.824812529305959</c:v>
                </c:pt>
                <c:pt idx="11">
                  <c:v>-70.833491608381081</c:v>
                </c:pt>
                <c:pt idx="12">
                  <c:v>-70.842535499061668</c:v>
                </c:pt>
                <c:pt idx="13">
                  <c:v>-70.852255429283133</c:v>
                </c:pt>
                <c:pt idx="14">
                  <c:v>-70.86260467678035</c:v>
                </c:pt>
                <c:pt idx="15">
                  <c:v>-70.873538284356187</c:v>
                </c:pt>
                <c:pt idx="16">
                  <c:v>-70.885012960200243</c:v>
                </c:pt>
                <c:pt idx="17">
                  <c:v>-70.896984797150722</c:v>
                </c:pt>
                <c:pt idx="18">
                  <c:v>-70.909413979236604</c:v>
                </c:pt>
                <c:pt idx="19">
                  <c:v>-70.922253919796972</c:v>
                </c:pt>
                <c:pt idx="20">
                  <c:v>-70.936015907302874</c:v>
                </c:pt>
                <c:pt idx="21">
                  <c:v>-70.950115060694657</c:v>
                </c:pt>
                <c:pt idx="22">
                  <c:v>-70.96452985482648</c:v>
                </c:pt>
                <c:pt idx="23">
                  <c:v>-70.979187125050686</c:v>
                </c:pt>
                <c:pt idx="24">
                  <c:v>-70.994049724657941</c:v>
                </c:pt>
                <c:pt idx="25">
                  <c:v>-71.009067832334566</c:v>
                </c:pt>
                <c:pt idx="26">
                  <c:v>-71.02418961539226</c:v>
                </c:pt>
                <c:pt idx="27">
                  <c:v>-71.039391085980313</c:v>
                </c:pt>
                <c:pt idx="28">
                  <c:v>-71.054620485404399</c:v>
                </c:pt>
                <c:pt idx="29">
                  <c:v>-71.069837889708424</c:v>
                </c:pt>
                <c:pt idx="30">
                  <c:v>-71.085004987061978</c:v>
                </c:pt>
                <c:pt idx="31">
                  <c:v>-71.100084969666128</c:v>
                </c:pt>
                <c:pt idx="32">
                  <c:v>-71.115042667399976</c:v>
                </c:pt>
                <c:pt idx="33">
                  <c:v>-71.129844476513583</c:v>
                </c:pt>
                <c:pt idx="34">
                  <c:v>-71.144458305148518</c:v>
                </c:pt>
                <c:pt idx="35">
                  <c:v>-71.158848049839179</c:v>
                </c:pt>
                <c:pt idx="36">
                  <c:v>-71.172981454280276</c:v>
                </c:pt>
                <c:pt idx="37">
                  <c:v>-71.186858059618558</c:v>
                </c:pt>
                <c:pt idx="38">
                  <c:v>-71.200426782256528</c:v>
                </c:pt>
                <c:pt idx="39">
                  <c:v>-71.213672182622915</c:v>
                </c:pt>
                <c:pt idx="40">
                  <c:v>-71.226567165464289</c:v>
                </c:pt>
                <c:pt idx="41">
                  <c:v>-71.239083603461154</c:v>
                </c:pt>
                <c:pt idx="42">
                  <c:v>-71.251216287537233</c:v>
                </c:pt>
                <c:pt idx="43">
                  <c:v>-71.26293680284607</c:v>
                </c:pt>
                <c:pt idx="44">
                  <c:v>-71.274226654872976</c:v>
                </c:pt>
                <c:pt idx="45">
                  <c:v>-71.285068468519825</c:v>
                </c:pt>
                <c:pt idx="46">
                  <c:v>-71.295445964756084</c:v>
                </c:pt>
                <c:pt idx="47">
                  <c:v>-71.305343922303237</c:v>
                </c:pt>
                <c:pt idx="48">
                  <c:v>-71.314748142042987</c:v>
                </c:pt>
                <c:pt idx="49">
                  <c:v>-71.323645415690436</c:v>
                </c:pt>
                <c:pt idx="50">
                  <c:v>-71.332020281271951</c:v>
                </c:pt>
                <c:pt idx="51">
                  <c:v>-71.339860173713191</c:v>
                </c:pt>
                <c:pt idx="52">
                  <c:v>-71.347169325026073</c:v>
                </c:pt>
                <c:pt idx="53">
                  <c:v>-71.353924572702525</c:v>
                </c:pt>
                <c:pt idx="54">
                  <c:v>-71.360122045535221</c:v>
                </c:pt>
                <c:pt idx="55">
                  <c:v>-71.365752084638146</c:v>
                </c:pt>
                <c:pt idx="56">
                  <c:v>-71.370805417379955</c:v>
                </c:pt>
                <c:pt idx="57">
                  <c:v>-71.375282021133401</c:v>
                </c:pt>
                <c:pt idx="58">
                  <c:v>-71.379172735158662</c:v>
                </c:pt>
                <c:pt idx="59">
                  <c:v>-71.382472823206072</c:v>
                </c:pt>
                <c:pt idx="60">
                  <c:v>-71.385178297533542</c:v>
                </c:pt>
                <c:pt idx="61">
                  <c:v>-71.387285909248064</c:v>
                </c:pt>
                <c:pt idx="62">
                  <c:v>-71.388793139931252</c:v>
                </c:pt>
                <c:pt idx="63">
                  <c:v>-71.38969819517601</c:v>
                </c:pt>
                <c:pt idx="64">
                  <c:v>-71.39</c:v>
                </c:pt>
                <c:pt idx="65">
                  <c:v>-71.389698433979191</c:v>
                </c:pt>
                <c:pt idx="66">
                  <c:v>-71.388794868746643</c:v>
                </c:pt>
                <c:pt idx="67">
                  <c:v>-71.387288044370564</c:v>
                </c:pt>
                <c:pt idx="68">
                  <c:v>-71.385181699962459</c:v>
                </c:pt>
                <c:pt idx="69">
                  <c:v>-71.382477180888884</c:v>
                </c:pt>
                <c:pt idx="70">
                  <c:v>-71.379178368331139</c:v>
                </c:pt>
                <c:pt idx="71">
                  <c:v>-71.375291443994314</c:v>
                </c:pt>
                <c:pt idx="72">
                  <c:v>-71.370816159276984</c:v>
                </c:pt>
                <c:pt idx="73">
                  <c:v>-71.365760471343734</c:v>
                </c:pt>
                <c:pt idx="74">
                  <c:v>-71.360130651281779</c:v>
                </c:pt>
                <c:pt idx="75">
                  <c:v>-71.353933761182617</c:v>
                </c:pt>
                <c:pt idx="76">
                  <c:v>-71.347177672033197</c:v>
                </c:pt>
                <c:pt idx="77">
                  <c:v>-71.339871083525026</c:v>
                </c:pt>
                <c:pt idx="78">
                  <c:v>-71.332023545921572</c:v>
                </c:pt>
                <c:pt idx="79">
                  <c:v>-71.323645483212999</c:v>
                </c:pt>
                <c:pt idx="80">
                  <c:v>-71.31475182403527</c:v>
                </c:pt>
                <c:pt idx="81">
                  <c:v>-71.305357828097442</c:v>
                </c:pt>
                <c:pt idx="82">
                  <c:v>-71.295458010923085</c:v>
                </c:pt>
                <c:pt idx="83">
                  <c:v>-71.285083539782207</c:v>
                </c:pt>
                <c:pt idx="84">
                  <c:v>-71.274242780898717</c:v>
                </c:pt>
                <c:pt idx="85">
                  <c:v>-71.262954886924021</c:v>
                </c:pt>
                <c:pt idx="86">
                  <c:v>-71.251243201384824</c:v>
                </c:pt>
                <c:pt idx="87">
                  <c:v>-71.239111431265371</c:v>
                </c:pt>
                <c:pt idx="88">
                  <c:v>-71.226587135450231</c:v>
                </c:pt>
                <c:pt idx="89">
                  <c:v>-71.213691202133447</c:v>
                </c:pt>
                <c:pt idx="90">
                  <c:v>-71.200445775926724</c:v>
                </c:pt>
                <c:pt idx="91">
                  <c:v>-71.186874298349096</c:v>
                </c:pt>
                <c:pt idx="92">
                  <c:v>-71.173001549893172</c:v>
                </c:pt>
                <c:pt idx="93">
                  <c:v>-71.158853692698202</c:v>
                </c:pt>
                <c:pt idx="94">
                  <c:v>-71.144458304400146</c:v>
                </c:pt>
                <c:pt idx="95">
                  <c:v>-71.129850217195397</c:v>
                </c:pt>
                <c:pt idx="96">
                  <c:v>-71.115063922561745</c:v>
                </c:pt>
                <c:pt idx="97">
                  <c:v>-71.100102595870922</c:v>
                </c:pt>
                <c:pt idx="98">
                  <c:v>-71.085026238941097</c:v>
                </c:pt>
                <c:pt idx="99">
                  <c:v>-71.069859802783995</c:v>
                </c:pt>
                <c:pt idx="100">
                  <c:v>-71.054644165096491</c:v>
                </c:pt>
                <c:pt idx="101">
                  <c:v>-71.039425190397807</c:v>
                </c:pt>
                <c:pt idx="102">
                  <c:v>-71.024223618453618</c:v>
                </c:pt>
                <c:pt idx="103">
                  <c:v>-71.009091362257024</c:v>
                </c:pt>
                <c:pt idx="104">
                  <c:v>-70.994071381002115</c:v>
                </c:pt>
                <c:pt idx="105">
                  <c:v>-70.979208080196855</c:v>
                </c:pt>
                <c:pt idx="106">
                  <c:v>-70.964547219765365</c:v>
                </c:pt>
                <c:pt idx="107">
                  <c:v>-70.950135804696629</c:v>
                </c:pt>
                <c:pt idx="108">
                  <c:v>-70.936021947993609</c:v>
                </c:pt>
                <c:pt idx="109">
                  <c:v>-70.92225468721935</c:v>
                </c:pt>
                <c:pt idx="110">
                  <c:v>-70.908888979800395</c:v>
                </c:pt>
                <c:pt idx="111">
                  <c:v>-70.895977788398653</c:v>
                </c:pt>
                <c:pt idx="112">
                  <c:v>-70.883546897488088</c:v>
                </c:pt>
                <c:pt idx="113">
                  <c:v>-70.871669445620782</c:v>
                </c:pt>
                <c:pt idx="114">
                  <c:v>-70.860387029729466</c:v>
                </c:pt>
                <c:pt idx="115">
                  <c:v>-70.849751961708748</c:v>
                </c:pt>
                <c:pt idx="116">
                  <c:v>-70.83981672384661</c:v>
                </c:pt>
                <c:pt idx="117">
                  <c:v>-70.830615085535399</c:v>
                </c:pt>
                <c:pt idx="118">
                  <c:v>-70.822198176960498</c:v>
                </c:pt>
                <c:pt idx="119">
                  <c:v>-70.81460741384528</c:v>
                </c:pt>
                <c:pt idx="120">
                  <c:v>-70.807881122634342</c:v>
                </c:pt>
                <c:pt idx="121">
                  <c:v>-70.802054309737784</c:v>
                </c:pt>
                <c:pt idx="122">
                  <c:v>-70.79715715164059</c:v>
                </c:pt>
                <c:pt idx="123">
                  <c:v>-70.755085329607226</c:v>
                </c:pt>
                <c:pt idx="124">
                  <c:v>-70.686152109164922</c:v>
                </c:pt>
                <c:pt idx="125">
                  <c:v>-70.537451754369471</c:v>
                </c:pt>
                <c:pt idx="126">
                  <c:v>-70.374228947818679</c:v>
                </c:pt>
                <c:pt idx="127">
                  <c:v>-70.19638238541927</c:v>
                </c:pt>
                <c:pt idx="128">
                  <c:v>-69.687029639668239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76-48AB-822C-A69C3800CA56}"/>
            </c:ext>
          </c:extLst>
        </c:ser>
        <c:ser>
          <c:idx val="1"/>
          <c:order val="8"/>
          <c:marker>
            <c:symbol val="none"/>
          </c:marker>
          <c:xVal>
            <c:numRef>
              <c:f>BeachMarksvsPrediction!$AB$9:$AB$170</c:f>
              <c:numCache>
                <c:formatCode>0.00E+00</c:formatCode>
                <c:ptCount val="162"/>
                <c:pt idx="0">
                  <c:v>11.367232789999999</c:v>
                </c:pt>
                <c:pt idx="1">
                  <c:v>11.340516579999999</c:v>
                </c:pt>
                <c:pt idx="2">
                  <c:v>11.30042765</c:v>
                </c:pt>
                <c:pt idx="3">
                  <c:v>11.25618674</c:v>
                </c:pt>
                <c:pt idx="4">
                  <c:v>11.207122160000001</c:v>
                </c:pt>
                <c:pt idx="5">
                  <c:v>11.153414290000001</c:v>
                </c:pt>
                <c:pt idx="6">
                  <c:v>11.094362050000001</c:v>
                </c:pt>
                <c:pt idx="7">
                  <c:v>11.029778479999999</c:v>
                </c:pt>
                <c:pt idx="8">
                  <c:v>10.96001287</c:v>
                </c:pt>
                <c:pt idx="9">
                  <c:v>10.88559515</c:v>
                </c:pt>
                <c:pt idx="10">
                  <c:v>10.807211349999999</c:v>
                </c:pt>
                <c:pt idx="11">
                  <c:v>10.724945310000001</c:v>
                </c:pt>
                <c:pt idx="12">
                  <c:v>10.63905256</c:v>
                </c:pt>
                <c:pt idx="13">
                  <c:v>10.54966606</c:v>
                </c:pt>
                <c:pt idx="14">
                  <c:v>10.45695334</c:v>
                </c:pt>
                <c:pt idx="15">
                  <c:v>10.36089587</c:v>
                </c:pt>
                <c:pt idx="16">
                  <c:v>10.261817499999999</c:v>
                </c:pt>
                <c:pt idx="17">
                  <c:v>10.159774990000001</c:v>
                </c:pt>
                <c:pt idx="18">
                  <c:v>10.05485371</c:v>
                </c:pt>
                <c:pt idx="19">
                  <c:v>9.9470614669999993</c:v>
                </c:pt>
                <c:pt idx="20">
                  <c:v>9.8365880459999993</c:v>
                </c:pt>
                <c:pt idx="21">
                  <c:v>9.7234069969999997</c:v>
                </c:pt>
                <c:pt idx="22">
                  <c:v>9.6076737300000001</c:v>
                </c:pt>
                <c:pt idx="23">
                  <c:v>9.4893975079999997</c:v>
                </c:pt>
                <c:pt idx="24">
                  <c:v>9.3688023460000007</c:v>
                </c:pt>
                <c:pt idx="25">
                  <c:v>9.2456046290000007</c:v>
                </c:pt>
                <c:pt idx="26">
                  <c:v>9.1202025459999998</c:v>
                </c:pt>
                <c:pt idx="27">
                  <c:v>8.9925019150000001</c:v>
                </c:pt>
                <c:pt idx="28">
                  <c:v>8.8625450509999997</c:v>
                </c:pt>
                <c:pt idx="29">
                  <c:v>8.7304373900000005</c:v>
                </c:pt>
                <c:pt idx="30">
                  <c:v>8.5960245349999997</c:v>
                </c:pt>
                <c:pt idx="31">
                  <c:v>8.4595752589999993</c:v>
                </c:pt>
                <c:pt idx="32">
                  <c:v>8.3210895350000005</c:v>
                </c:pt>
                <c:pt idx="33">
                  <c:v>8.1805975550000003</c:v>
                </c:pt>
                <c:pt idx="34">
                  <c:v>8.0381922229999994</c:v>
                </c:pt>
                <c:pt idx="35">
                  <c:v>7.8936828009999997</c:v>
                </c:pt>
                <c:pt idx="36">
                  <c:v>7.7474047800000001</c:v>
                </c:pt>
                <c:pt idx="37">
                  <c:v>7.5993032649999996</c:v>
                </c:pt>
                <c:pt idx="38">
                  <c:v>7.4493865909999997</c:v>
                </c:pt>
                <c:pt idx="39">
                  <c:v>7.297587064</c:v>
                </c:pt>
                <c:pt idx="40">
                  <c:v>7.1441192520000003</c:v>
                </c:pt>
                <c:pt idx="41">
                  <c:v>6.9888470600000003</c:v>
                </c:pt>
                <c:pt idx="42">
                  <c:v>6.8320384829999998</c:v>
                </c:pt>
                <c:pt idx="43">
                  <c:v>6.6735849820000004</c:v>
                </c:pt>
                <c:pt idx="44">
                  <c:v>6.5136982589999999</c:v>
                </c:pt>
                <c:pt idx="45">
                  <c:v>6.3520606739999996</c:v>
                </c:pt>
                <c:pt idx="46">
                  <c:v>6.189044312</c:v>
                </c:pt>
                <c:pt idx="47">
                  <c:v>6.0246409749999996</c:v>
                </c:pt>
                <c:pt idx="48">
                  <c:v>5.8588097220000002</c:v>
                </c:pt>
                <c:pt idx="49">
                  <c:v>5.691467329</c:v>
                </c:pt>
                <c:pt idx="50">
                  <c:v>5.5228338130000001</c:v>
                </c:pt>
                <c:pt idx="51">
                  <c:v>5.3529897599999998</c:v>
                </c:pt>
                <c:pt idx="52">
                  <c:v>5.1819780460000002</c:v>
                </c:pt>
                <c:pt idx="53">
                  <c:v>5.0097552350000001</c:v>
                </c:pt>
                <c:pt idx="54">
                  <c:v>4.836234631</c:v>
                </c:pt>
                <c:pt idx="55">
                  <c:v>4.6616410070000001</c:v>
                </c:pt>
                <c:pt idx="56">
                  <c:v>4.4860928370000002</c:v>
                </c:pt>
                <c:pt idx="57">
                  <c:v>4.309628612</c:v>
                </c:pt>
                <c:pt idx="58">
                  <c:v>4.1321545100000003</c:v>
                </c:pt>
                <c:pt idx="59">
                  <c:v>3.9538409990000001</c:v>
                </c:pt>
                <c:pt idx="60">
                  <c:v>3.7743270290000002</c:v>
                </c:pt>
                <c:pt idx="61">
                  <c:v>3.5940379390000001</c:v>
                </c:pt>
                <c:pt idx="62">
                  <c:v>3.413004768</c:v>
                </c:pt>
                <c:pt idx="63">
                  <c:v>3.2311810190000001</c:v>
                </c:pt>
                <c:pt idx="64">
                  <c:v>3.048847216</c:v>
                </c:pt>
                <c:pt idx="65">
                  <c:v>2.8655395609999998</c:v>
                </c:pt>
                <c:pt idx="66">
                  <c:v>2.6818266579999999</c:v>
                </c:pt>
                <c:pt idx="67">
                  <c:v>2.49725149</c:v>
                </c:pt>
                <c:pt idx="68">
                  <c:v>2.312209722</c:v>
                </c:pt>
                <c:pt idx="69">
                  <c:v>2.126754622</c:v>
                </c:pt>
                <c:pt idx="70">
                  <c:v>1.9409264020000001</c:v>
                </c:pt>
                <c:pt idx="71">
                  <c:v>1.75465267</c:v>
                </c:pt>
                <c:pt idx="72">
                  <c:v>1.5677192040000001</c:v>
                </c:pt>
                <c:pt idx="73">
                  <c:v>1.3805303790000001</c:v>
                </c:pt>
                <c:pt idx="74">
                  <c:v>1.1931421680000001</c:v>
                </c:pt>
                <c:pt idx="75">
                  <c:v>1.0055931950000001</c:v>
                </c:pt>
                <c:pt idx="76">
                  <c:v>0.81769339959999998</c:v>
                </c:pt>
                <c:pt idx="77">
                  <c:v>0.62973899759999996</c:v>
                </c:pt>
                <c:pt idx="78">
                  <c:v>0.4416095659</c:v>
                </c:pt>
                <c:pt idx="79">
                  <c:v>0.25325177920000003</c:v>
                </c:pt>
                <c:pt idx="80">
                  <c:v>6.4944154310000002E-2</c:v>
                </c:pt>
                <c:pt idx="81">
                  <c:v>-0.1233535908</c:v>
                </c:pt>
                <c:pt idx="82">
                  <c:v>-0.31155871010000002</c:v>
                </c:pt>
                <c:pt idx="83">
                  <c:v>-0.49971656980000001</c:v>
                </c:pt>
                <c:pt idx="84">
                  <c:v>-0.68785078560000001</c:v>
                </c:pt>
                <c:pt idx="85">
                  <c:v>-0.8757974409</c:v>
                </c:pt>
                <c:pt idx="86">
                  <c:v>-1.063596706</c:v>
                </c:pt>
                <c:pt idx="87">
                  <c:v>-1.251134325</c:v>
                </c:pt>
                <c:pt idx="88">
                  <c:v>-1.4384056629999999</c:v>
                </c:pt>
                <c:pt idx="89">
                  <c:v>-1.6252439809999999</c:v>
                </c:pt>
                <c:pt idx="90">
                  <c:v>-1.8119565280000001</c:v>
                </c:pt>
                <c:pt idx="91">
                  <c:v>-1.998144648</c:v>
                </c:pt>
                <c:pt idx="92">
                  <c:v>-2.1838634950000002</c:v>
                </c:pt>
                <c:pt idx="93">
                  <c:v>-2.3691087629999998</c:v>
                </c:pt>
                <c:pt idx="94">
                  <c:v>-2.5537159530000002</c:v>
                </c:pt>
                <c:pt idx="95">
                  <c:v>-2.7379876859999999</c:v>
                </c:pt>
                <c:pt idx="96">
                  <c:v>-2.9215893429999999</c:v>
                </c:pt>
                <c:pt idx="97">
                  <c:v>-3.1045641009999998</c:v>
                </c:pt>
                <c:pt idx="98">
                  <c:v>-3.286829939</c:v>
                </c:pt>
                <c:pt idx="99">
                  <c:v>-3.468181784</c:v>
                </c:pt>
                <c:pt idx="100">
                  <c:v>-3.64899649</c:v>
                </c:pt>
                <c:pt idx="101">
                  <c:v>-3.8290651019999999</c:v>
                </c:pt>
                <c:pt idx="102">
                  <c:v>-4.0081369980000003</c:v>
                </c:pt>
                <c:pt idx="103">
                  <c:v>-4.1860752919999999</c:v>
                </c:pt>
                <c:pt idx="104">
                  <c:v>-4.3633080050000004</c:v>
                </c:pt>
                <c:pt idx="105">
                  <c:v>-4.5394424210000004</c:v>
                </c:pt>
                <c:pt idx="106">
                  <c:v>-4.7147306349999996</c:v>
                </c:pt>
                <c:pt idx="107">
                  <c:v>-4.8888810170000001</c:v>
                </c:pt>
                <c:pt idx="108">
                  <c:v>-5.0616688280000002</c:v>
                </c:pt>
                <c:pt idx="109">
                  <c:v>-5.2334648719999999</c:v>
                </c:pt>
                <c:pt idx="110">
                  <c:v>-5.4039608609999998</c:v>
                </c:pt>
                <c:pt idx="111">
                  <c:v>-5.5734024890000002</c:v>
                </c:pt>
                <c:pt idx="112">
                  <c:v>-5.7414807039999998</c:v>
                </c:pt>
                <c:pt idx="113">
                  <c:v>-5.907990775</c:v>
                </c:pt>
                <c:pt idx="114">
                  <c:v>-6.0732987410000003</c:v>
                </c:pt>
                <c:pt idx="115">
                  <c:v>-6.2371070509999997</c:v>
                </c:pt>
                <c:pt idx="116">
                  <c:v>-6.3995399649999998</c:v>
                </c:pt>
                <c:pt idx="117">
                  <c:v>-6.5604567380000001</c:v>
                </c:pt>
                <c:pt idx="118">
                  <c:v>-6.7198333940000001</c:v>
                </c:pt>
                <c:pt idx="119">
                  <c:v>-6.8775664729999999</c:v>
                </c:pt>
                <c:pt idx="120">
                  <c:v>-7.0338565830000004</c:v>
                </c:pt>
                <c:pt idx="121">
                  <c:v>-7.1884515589999998</c:v>
                </c:pt>
                <c:pt idx="122">
                  <c:v>-7.3412157479999998</c:v>
                </c:pt>
                <c:pt idx="123">
                  <c:v>-7.4922506279999999</c:v>
                </c:pt>
                <c:pt idx="124">
                  <c:v>-7.6413576330000001</c:v>
                </c:pt>
                <c:pt idx="125">
                  <c:v>-7.7888306710000004</c:v>
                </c:pt>
                <c:pt idx="126">
                  <c:v>-7.9343166509999996</c:v>
                </c:pt>
                <c:pt idx="127">
                  <c:v>-8.0778220409999992</c:v>
                </c:pt>
                <c:pt idx="128">
                  <c:v>-8.2193856969999999</c:v>
                </c:pt>
                <c:pt idx="129">
                  <c:v>-8.3590718160000002</c:v>
                </c:pt>
                <c:pt idx="130">
                  <c:v>-8.4966827820000006</c:v>
                </c:pt>
                <c:pt idx="131">
                  <c:v>-8.6321427340000003</c:v>
                </c:pt>
                <c:pt idx="132">
                  <c:v>-8.7654037460000005</c:v>
                </c:pt>
                <c:pt idx="133">
                  <c:v>-8.8964767889999994</c:v>
                </c:pt>
                <c:pt idx="134">
                  <c:v>-9.0254003439999995</c:v>
                </c:pt>
                <c:pt idx="135">
                  <c:v>-9.1519908539999992</c:v>
                </c:pt>
                <c:pt idx="136">
                  <c:v>-9.2761564490000001</c:v>
                </c:pt>
                <c:pt idx="137">
                  <c:v>-9.3978607830000005</c:v>
                </c:pt>
                <c:pt idx="138">
                  <c:v>-9.5171466589999998</c:v>
                </c:pt>
                <c:pt idx="139">
                  <c:v>-9.6338685609999999</c:v>
                </c:pt>
                <c:pt idx="140">
                  <c:v>-9.7482216079999997</c:v>
                </c:pt>
                <c:pt idx="141">
                  <c:v>-9.8598814539999999</c:v>
                </c:pt>
                <c:pt idx="142">
                  <c:v>-9.9687799909999999</c:v>
                </c:pt>
                <c:pt idx="143">
                  <c:v>-10.074888830000001</c:v>
                </c:pt>
                <c:pt idx="144">
                  <c:v>-10.178189639999999</c:v>
                </c:pt>
                <c:pt idx="145">
                  <c:v>-10.27847173</c:v>
                </c:pt>
                <c:pt idx="146">
                  <c:v>-10.375594980000001</c:v>
                </c:pt>
                <c:pt idx="147">
                  <c:v>-10.469455050000001</c:v>
                </c:pt>
                <c:pt idx="148">
                  <c:v>-10.559982310000001</c:v>
                </c:pt>
                <c:pt idx="149">
                  <c:v>-10.64693535</c:v>
                </c:pt>
                <c:pt idx="150">
                  <c:v>-10.730328650000001</c:v>
                </c:pt>
                <c:pt idx="151">
                  <c:v>-10.80972637</c:v>
                </c:pt>
                <c:pt idx="152">
                  <c:v>-10.885275630000001</c:v>
                </c:pt>
                <c:pt idx="153">
                  <c:v>-10.95666952</c:v>
                </c:pt>
                <c:pt idx="154">
                  <c:v>-11.023576909999999</c:v>
                </c:pt>
                <c:pt idx="155">
                  <c:v>-11.08534246</c:v>
                </c:pt>
                <c:pt idx="156">
                  <c:v>-11.141041359999999</c:v>
                </c:pt>
                <c:pt idx="157">
                  <c:v>-11.189701579999999</c:v>
                </c:pt>
                <c:pt idx="158">
                  <c:v>-11.23122347</c:v>
                </c:pt>
                <c:pt idx="159">
                  <c:v>-11.26734495</c:v>
                </c:pt>
                <c:pt idx="160">
                  <c:v>-11.288752710000001</c:v>
                </c:pt>
                <c:pt idx="161">
                  <c:v>-11.30884668</c:v>
                </c:pt>
              </c:numCache>
            </c:numRef>
          </c:xVal>
          <c:yVal>
            <c:numRef>
              <c:f>BeachMarksvsPrediction!$AC$9:$AC$170</c:f>
              <c:numCache>
                <c:formatCode>0.00E+00</c:formatCode>
                <c:ptCount val="162"/>
                <c:pt idx="0">
                  <c:v>-83.378705429999997</c:v>
                </c:pt>
                <c:pt idx="1">
                  <c:v>-83.248281059999997</c:v>
                </c:pt>
                <c:pt idx="2">
                  <c:v>-83.064248899999996</c:v>
                </c:pt>
                <c:pt idx="3">
                  <c:v>-82.881118310000005</c:v>
                </c:pt>
                <c:pt idx="4">
                  <c:v>-82.699070000000006</c:v>
                </c:pt>
                <c:pt idx="5">
                  <c:v>-82.518657489999995</c:v>
                </c:pt>
                <c:pt idx="6">
                  <c:v>-82.339768199999995</c:v>
                </c:pt>
                <c:pt idx="7">
                  <c:v>-82.162838100000002</c:v>
                </c:pt>
                <c:pt idx="8">
                  <c:v>-81.987873890000003</c:v>
                </c:pt>
                <c:pt idx="9">
                  <c:v>-81.814676899999995</c:v>
                </c:pt>
                <c:pt idx="10">
                  <c:v>-81.643574529999995</c:v>
                </c:pt>
                <c:pt idx="11">
                  <c:v>-81.47410343</c:v>
                </c:pt>
                <c:pt idx="12">
                  <c:v>-81.306454549999998</c:v>
                </c:pt>
                <c:pt idx="13">
                  <c:v>-81.140637560000002</c:v>
                </c:pt>
                <c:pt idx="14">
                  <c:v>-80.976739760000001</c:v>
                </c:pt>
                <c:pt idx="15">
                  <c:v>-80.814523960000002</c:v>
                </c:pt>
                <c:pt idx="16">
                  <c:v>-80.654330169999994</c:v>
                </c:pt>
                <c:pt idx="17">
                  <c:v>-80.496049709999994</c:v>
                </c:pt>
                <c:pt idx="18">
                  <c:v>-80.339649699999995</c:v>
                </c:pt>
                <c:pt idx="19">
                  <c:v>-80.185036170000004</c:v>
                </c:pt>
                <c:pt idx="20">
                  <c:v>-80.032411679999996</c:v>
                </c:pt>
                <c:pt idx="21">
                  <c:v>-79.881680900000006</c:v>
                </c:pt>
                <c:pt idx="22">
                  <c:v>-79.732990760000007</c:v>
                </c:pt>
                <c:pt idx="23">
                  <c:v>-79.586285520000004</c:v>
                </c:pt>
                <c:pt idx="24">
                  <c:v>-79.441765619999998</c:v>
                </c:pt>
                <c:pt idx="25">
                  <c:v>-79.299052470000007</c:v>
                </c:pt>
                <c:pt idx="26">
                  <c:v>-79.158584399999995</c:v>
                </c:pt>
                <c:pt idx="27">
                  <c:v>-79.02021895</c:v>
                </c:pt>
                <c:pt idx="28">
                  <c:v>-78.883965099999998</c:v>
                </c:pt>
                <c:pt idx="29">
                  <c:v>-78.749896620000001</c:v>
                </c:pt>
                <c:pt idx="30">
                  <c:v>-78.617825740000001</c:v>
                </c:pt>
                <c:pt idx="31">
                  <c:v>-78.487980120000003</c:v>
                </c:pt>
                <c:pt idx="32">
                  <c:v>-78.360326389999997</c:v>
                </c:pt>
                <c:pt idx="33">
                  <c:v>-78.234878339999995</c:v>
                </c:pt>
                <c:pt idx="34">
                  <c:v>-78.111716670000007</c:v>
                </c:pt>
                <c:pt idx="35">
                  <c:v>-77.990688230000004</c:v>
                </c:pt>
                <c:pt idx="36">
                  <c:v>-77.872066450000005</c:v>
                </c:pt>
                <c:pt idx="37">
                  <c:v>-77.755786229999998</c:v>
                </c:pt>
                <c:pt idx="38">
                  <c:v>-77.641838140000004</c:v>
                </c:pt>
                <c:pt idx="39">
                  <c:v>-77.530164029999995</c:v>
                </c:pt>
                <c:pt idx="40">
                  <c:v>-77.420912349999995</c:v>
                </c:pt>
                <c:pt idx="41">
                  <c:v>-77.313982229999993</c:v>
                </c:pt>
                <c:pt idx="42">
                  <c:v>-77.209557059999995</c:v>
                </c:pt>
                <c:pt idx="43">
                  <c:v>-77.107564440000004</c:v>
                </c:pt>
                <c:pt idx="44">
                  <c:v>-77.008133180000002</c:v>
                </c:pt>
                <c:pt idx="45">
                  <c:v>-76.91106345</c:v>
                </c:pt>
                <c:pt idx="46">
                  <c:v>-76.816581499999998</c:v>
                </c:pt>
                <c:pt idx="47">
                  <c:v>-76.724679649999999</c:v>
                </c:pt>
                <c:pt idx="48">
                  <c:v>-76.635331350000001</c:v>
                </c:pt>
                <c:pt idx="49">
                  <c:v>-76.548494340000005</c:v>
                </c:pt>
                <c:pt idx="50">
                  <c:v>-76.464273539999994</c:v>
                </c:pt>
                <c:pt idx="51">
                  <c:v>-76.382692250000005</c:v>
                </c:pt>
                <c:pt idx="52">
                  <c:v>-76.303757239999996</c:v>
                </c:pt>
                <c:pt idx="53">
                  <c:v>-76.227443640000004</c:v>
                </c:pt>
                <c:pt idx="54">
                  <c:v>-76.153713850000003</c:v>
                </c:pt>
                <c:pt idx="55">
                  <c:v>-76.082658879999997</c:v>
                </c:pt>
                <c:pt idx="56">
                  <c:v>-76.014314549999995</c:v>
                </c:pt>
                <c:pt idx="57">
                  <c:v>-75.948686039999998</c:v>
                </c:pt>
                <c:pt idx="58">
                  <c:v>-75.885734940000006</c:v>
                </c:pt>
                <c:pt idx="59">
                  <c:v>-75.825518990000006</c:v>
                </c:pt>
                <c:pt idx="60">
                  <c:v>-75.767921220000005</c:v>
                </c:pt>
                <c:pt idx="61">
                  <c:v>-75.713082369999995</c:v>
                </c:pt>
                <c:pt idx="62">
                  <c:v>-75.661008659999993</c:v>
                </c:pt>
                <c:pt idx="63">
                  <c:v>-75.611677839999999</c:v>
                </c:pt>
                <c:pt idx="64">
                  <c:v>-75.565144810000007</c:v>
                </c:pt>
                <c:pt idx="65">
                  <c:v>-75.521273320000006</c:v>
                </c:pt>
                <c:pt idx="66">
                  <c:v>-75.480184969999996</c:v>
                </c:pt>
                <c:pt idx="67">
                  <c:v>-75.441777790000003</c:v>
                </c:pt>
                <c:pt idx="68">
                  <c:v>-75.406149400000004</c:v>
                </c:pt>
                <c:pt idx="69">
                  <c:v>-75.373317110000002</c:v>
                </c:pt>
                <c:pt idx="70">
                  <c:v>-75.3432782</c:v>
                </c:pt>
                <c:pt idx="71">
                  <c:v>-75.316008690000004</c:v>
                </c:pt>
                <c:pt idx="72">
                  <c:v>-75.291476200000005</c:v>
                </c:pt>
                <c:pt idx="73">
                  <c:v>-75.269726500000004</c:v>
                </c:pt>
                <c:pt idx="74">
                  <c:v>-75.250750690000004</c:v>
                </c:pt>
                <c:pt idx="75">
                  <c:v>-75.234542390000001</c:v>
                </c:pt>
                <c:pt idx="76">
                  <c:v>-75.221087370000006</c:v>
                </c:pt>
                <c:pt idx="77">
                  <c:v>-75.21041357</c:v>
                </c:pt>
                <c:pt idx="78">
                  <c:v>-75.202522509999994</c:v>
                </c:pt>
                <c:pt idx="79">
                  <c:v>-75.197412659999998</c:v>
                </c:pt>
                <c:pt idx="80">
                  <c:v>-75.195091259999998</c:v>
                </c:pt>
                <c:pt idx="81">
                  <c:v>-75.195561310000002</c:v>
                </c:pt>
                <c:pt idx="82">
                  <c:v>-75.198826280000006</c:v>
                </c:pt>
                <c:pt idx="83">
                  <c:v>-75.204871060000002</c:v>
                </c:pt>
                <c:pt idx="84">
                  <c:v>-75.213697580000002</c:v>
                </c:pt>
                <c:pt idx="85">
                  <c:v>-75.225306990000007</c:v>
                </c:pt>
                <c:pt idx="86">
                  <c:v>-75.23970783</c:v>
                </c:pt>
                <c:pt idx="87">
                  <c:v>-75.256889029999996</c:v>
                </c:pt>
                <c:pt idx="88">
                  <c:v>-75.276849459999994</c:v>
                </c:pt>
                <c:pt idx="89">
                  <c:v>-75.299574680000006</c:v>
                </c:pt>
                <c:pt idx="90">
                  <c:v>-75.325113490000007</c:v>
                </c:pt>
                <c:pt idx="91">
                  <c:v>-75.353415049999995</c:v>
                </c:pt>
                <c:pt idx="92">
                  <c:v>-75.384481300000004</c:v>
                </c:pt>
                <c:pt idx="93">
                  <c:v>-75.418307540000001</c:v>
                </c:pt>
                <c:pt idx="94">
                  <c:v>-75.454862160000005</c:v>
                </c:pt>
                <c:pt idx="95">
                  <c:v>-75.494216589999994</c:v>
                </c:pt>
                <c:pt idx="96">
                  <c:v>-75.536321380000004</c:v>
                </c:pt>
                <c:pt idx="97">
                  <c:v>-75.581204209999996</c:v>
                </c:pt>
                <c:pt idx="98">
                  <c:v>-75.628843910000001</c:v>
                </c:pt>
                <c:pt idx="99">
                  <c:v>-75.679177150000001</c:v>
                </c:pt>
                <c:pt idx="100">
                  <c:v>-75.732313340000005</c:v>
                </c:pt>
                <c:pt idx="101">
                  <c:v>-75.788210269999993</c:v>
                </c:pt>
                <c:pt idx="102">
                  <c:v>-75.846797469999998</c:v>
                </c:pt>
                <c:pt idx="103">
                  <c:v>-75.908022310000007</c:v>
                </c:pt>
                <c:pt idx="104">
                  <c:v>-75.972024070000003</c:v>
                </c:pt>
                <c:pt idx="105">
                  <c:v>-76.038654930000007</c:v>
                </c:pt>
                <c:pt idx="106">
                  <c:v>-76.108006040000006</c:v>
                </c:pt>
                <c:pt idx="107">
                  <c:v>-76.179980850000007</c:v>
                </c:pt>
                <c:pt idx="108">
                  <c:v>-76.254515359999999</c:v>
                </c:pt>
                <c:pt idx="109">
                  <c:v>-76.331796389999994</c:v>
                </c:pt>
                <c:pt idx="110">
                  <c:v>-76.411697899999993</c:v>
                </c:pt>
                <c:pt idx="111">
                  <c:v>-76.494332479999997</c:v>
                </c:pt>
                <c:pt idx="112">
                  <c:v>-76.579549</c:v>
                </c:pt>
                <c:pt idx="113">
                  <c:v>-76.667235000000005</c:v>
                </c:pt>
                <c:pt idx="114">
                  <c:v>-76.757584019999996</c:v>
                </c:pt>
                <c:pt idx="115">
                  <c:v>-76.850446259999998</c:v>
                </c:pt>
                <c:pt idx="116">
                  <c:v>-76.945899060000002</c:v>
                </c:pt>
                <c:pt idx="117">
                  <c:v>-77.043863099999996</c:v>
                </c:pt>
                <c:pt idx="118">
                  <c:v>-77.144320460000003</c:v>
                </c:pt>
                <c:pt idx="119">
                  <c:v>-77.247207419999995</c:v>
                </c:pt>
                <c:pt idx="120">
                  <c:v>-77.352666729999996</c:v>
                </c:pt>
                <c:pt idx="121">
                  <c:v>-77.460552359999994</c:v>
                </c:pt>
                <c:pt idx="122">
                  <c:v>-77.570788730000004</c:v>
                </c:pt>
                <c:pt idx="123">
                  <c:v>-77.683455850000001</c:v>
                </c:pt>
                <c:pt idx="124">
                  <c:v>-77.798403019999995</c:v>
                </c:pt>
                <c:pt idx="125">
                  <c:v>-77.91586083</c:v>
                </c:pt>
                <c:pt idx="126">
                  <c:v>-78.035570489999998</c:v>
                </c:pt>
                <c:pt idx="127">
                  <c:v>-78.157537730000001</c:v>
                </c:pt>
                <c:pt idx="128">
                  <c:v>-78.281788500000005</c:v>
                </c:pt>
                <c:pt idx="129">
                  <c:v>-78.408387520000005</c:v>
                </c:pt>
                <c:pt idx="130">
                  <c:v>-78.537185800000003</c:v>
                </c:pt>
                <c:pt idx="131">
                  <c:v>-78.668137959999996</c:v>
                </c:pt>
                <c:pt idx="132">
                  <c:v>-78.801226610000001</c:v>
                </c:pt>
                <c:pt idx="133">
                  <c:v>-78.9365028</c:v>
                </c:pt>
                <c:pt idx="134">
                  <c:v>-79.074050999999997</c:v>
                </c:pt>
                <c:pt idx="135">
                  <c:v>-79.213700149999994</c:v>
                </c:pt>
                <c:pt idx="136">
                  <c:v>-79.355355759999995</c:v>
                </c:pt>
                <c:pt idx="137">
                  <c:v>-79.498987490000005</c:v>
                </c:pt>
                <c:pt idx="138">
                  <c:v>-79.64467913</c:v>
                </c:pt>
                <c:pt idx="139">
                  <c:v>-79.792303419999996</c:v>
                </c:pt>
                <c:pt idx="140">
                  <c:v>-79.942174609999995</c:v>
                </c:pt>
                <c:pt idx="141">
                  <c:v>-80.093959780000006</c:v>
                </c:pt>
                <c:pt idx="142">
                  <c:v>-80.247650910000004</c:v>
                </c:pt>
                <c:pt idx="143">
                  <c:v>-80.403309050000004</c:v>
                </c:pt>
                <c:pt idx="144">
                  <c:v>-80.561038139999994</c:v>
                </c:pt>
                <c:pt idx="145">
                  <c:v>-80.720660330000001</c:v>
                </c:pt>
                <c:pt idx="146">
                  <c:v>-80.882088710000005</c:v>
                </c:pt>
                <c:pt idx="147">
                  <c:v>-81.045309070000002</c:v>
                </c:pt>
                <c:pt idx="148">
                  <c:v>-81.210440849999998</c:v>
                </c:pt>
                <c:pt idx="149">
                  <c:v>-81.377367559999996</c:v>
                </c:pt>
                <c:pt idx="150">
                  <c:v>-81.546459080000005</c:v>
                </c:pt>
                <c:pt idx="151">
                  <c:v>-81.717093790000007</c:v>
                </c:pt>
                <c:pt idx="152">
                  <c:v>-81.889769250000001</c:v>
                </c:pt>
                <c:pt idx="153">
                  <c:v>-82.064108059999995</c:v>
                </c:pt>
                <c:pt idx="154">
                  <c:v>-82.240107730000005</c:v>
                </c:pt>
                <c:pt idx="155">
                  <c:v>-82.417870800000003</c:v>
                </c:pt>
                <c:pt idx="156">
                  <c:v>-82.597763400000005</c:v>
                </c:pt>
                <c:pt idx="157">
                  <c:v>-82.779869450000007</c:v>
                </c:pt>
                <c:pt idx="158">
                  <c:v>-82.963681539999996</c:v>
                </c:pt>
                <c:pt idx="159">
                  <c:v>-83.148542090000007</c:v>
                </c:pt>
                <c:pt idx="160">
                  <c:v>-83.267478710000006</c:v>
                </c:pt>
                <c:pt idx="161">
                  <c:v>-83.386644529999998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EF-4A1C-88D8-7F4CE1D13145}"/>
            </c:ext>
          </c:extLst>
        </c:ser>
        <c:ser>
          <c:idx val="3"/>
          <c:order val="9"/>
          <c:marker>
            <c:symbol val="none"/>
          </c:marker>
          <c:xVal>
            <c:numRef>
              <c:f>BeachMarksvsPrediction!$AE$9:$AE$170</c:f>
              <c:numCache>
                <c:formatCode>0.00E+00</c:formatCode>
                <c:ptCount val="162"/>
                <c:pt idx="0">
                  <c:v>14.80554122</c:v>
                </c:pt>
                <c:pt idx="1">
                  <c:v>14.764967179999999</c:v>
                </c:pt>
                <c:pt idx="2">
                  <c:v>14.70364067</c:v>
                </c:pt>
                <c:pt idx="3">
                  <c:v>14.63691405</c:v>
                </c:pt>
                <c:pt idx="4">
                  <c:v>14.56441953</c:v>
                </c:pt>
                <c:pt idx="5">
                  <c:v>14.485237890000001</c:v>
                </c:pt>
                <c:pt idx="6">
                  <c:v>14.398800720000001</c:v>
                </c:pt>
                <c:pt idx="7">
                  <c:v>14.305407049999999</c:v>
                </c:pt>
                <c:pt idx="8">
                  <c:v>14.205610679999999</c:v>
                </c:pt>
                <c:pt idx="9">
                  <c:v>14.100014740000001</c:v>
                </c:pt>
                <c:pt idx="10">
                  <c:v>13.989461970000001</c:v>
                </c:pt>
                <c:pt idx="11">
                  <c:v>13.87404467</c:v>
                </c:pt>
                <c:pt idx="12">
                  <c:v>13.754099439999999</c:v>
                </c:pt>
                <c:pt idx="13">
                  <c:v>13.62977978</c:v>
                </c:pt>
                <c:pt idx="14">
                  <c:v>13.501305350000001</c:v>
                </c:pt>
                <c:pt idx="15">
                  <c:v>13.368658890000001</c:v>
                </c:pt>
                <c:pt idx="16">
                  <c:v>13.232315720000001</c:v>
                </c:pt>
                <c:pt idx="17">
                  <c:v>13.09237413</c:v>
                </c:pt>
                <c:pt idx="18">
                  <c:v>12.94895249</c:v>
                </c:pt>
                <c:pt idx="19">
                  <c:v>12.802057250000001</c:v>
                </c:pt>
                <c:pt idx="20">
                  <c:v>12.65194762</c:v>
                </c:pt>
                <c:pt idx="21">
                  <c:v>12.49859028</c:v>
                </c:pt>
                <c:pt idx="22">
                  <c:v>12.34220835</c:v>
                </c:pt>
                <c:pt idx="23">
                  <c:v>12.1828214</c:v>
                </c:pt>
                <c:pt idx="24">
                  <c:v>12.02072673</c:v>
                </c:pt>
                <c:pt idx="25">
                  <c:v>11.855543859999999</c:v>
                </c:pt>
                <c:pt idx="26">
                  <c:v>11.687819709999999</c:v>
                </c:pt>
                <c:pt idx="27">
                  <c:v>11.517430689999999</c:v>
                </c:pt>
                <c:pt idx="28">
                  <c:v>11.344427899999999</c:v>
                </c:pt>
                <c:pt idx="29">
                  <c:v>11.16894542</c:v>
                </c:pt>
                <c:pt idx="30">
                  <c:v>10.990772270000001</c:v>
                </c:pt>
                <c:pt idx="31">
                  <c:v>10.81025818</c:v>
                </c:pt>
                <c:pt idx="32">
                  <c:v>10.6273927</c:v>
                </c:pt>
                <c:pt idx="33">
                  <c:v>10.442217250000001</c:v>
                </c:pt>
                <c:pt idx="34">
                  <c:v>10.25487588</c:v>
                </c:pt>
                <c:pt idx="35">
                  <c:v>10.065145299999999</c:v>
                </c:pt>
                <c:pt idx="36">
                  <c:v>9.8734725300000008</c:v>
                </c:pt>
                <c:pt idx="37">
                  <c:v>9.6797715770000003</c:v>
                </c:pt>
                <c:pt idx="38">
                  <c:v>9.4840300759999998</c:v>
                </c:pt>
                <c:pt idx="39">
                  <c:v>9.2861378289999994</c:v>
                </c:pt>
                <c:pt idx="40">
                  <c:v>9.0863661780000005</c:v>
                </c:pt>
                <c:pt idx="41">
                  <c:v>8.8845464389999993</c:v>
                </c:pt>
                <c:pt idx="42">
                  <c:v>8.6810439979999998</c:v>
                </c:pt>
                <c:pt idx="43">
                  <c:v>8.4757278530000004</c:v>
                </c:pt>
                <c:pt idx="44">
                  <c:v>8.268870304</c:v>
                </c:pt>
                <c:pt idx="45">
                  <c:v>8.0600570479999991</c:v>
                </c:pt>
                <c:pt idx="46">
                  <c:v>7.8497670490000004</c:v>
                </c:pt>
                <c:pt idx="47">
                  <c:v>7.6379823890000003</c:v>
                </c:pt>
                <c:pt idx="48">
                  <c:v>7.4246447890000002</c:v>
                </c:pt>
                <c:pt idx="49">
                  <c:v>7.209645944</c:v>
                </c:pt>
                <c:pt idx="50">
                  <c:v>6.9932632300000002</c:v>
                </c:pt>
                <c:pt idx="51">
                  <c:v>6.7755953870000001</c:v>
                </c:pt>
                <c:pt idx="52">
                  <c:v>6.5566950220000004</c:v>
                </c:pt>
                <c:pt idx="53">
                  <c:v>6.336498841</c:v>
                </c:pt>
                <c:pt idx="54">
                  <c:v>6.1148805060000004</c:v>
                </c:pt>
                <c:pt idx="55">
                  <c:v>5.8921134769999997</c:v>
                </c:pt>
                <c:pt idx="56">
                  <c:v>5.6683459779999996</c:v>
                </c:pt>
                <c:pt idx="57">
                  <c:v>5.4436275030000001</c:v>
                </c:pt>
                <c:pt idx="58">
                  <c:v>5.2178357780000004</c:v>
                </c:pt>
                <c:pt idx="59">
                  <c:v>4.9911851159999996</c:v>
                </c:pt>
                <c:pt idx="60">
                  <c:v>4.763213886</c:v>
                </c:pt>
                <c:pt idx="61">
                  <c:v>4.5344593790000003</c:v>
                </c:pt>
                <c:pt idx="62">
                  <c:v>4.3049568310000002</c:v>
                </c:pt>
                <c:pt idx="63">
                  <c:v>4.0746389269999996</c:v>
                </c:pt>
                <c:pt idx="64">
                  <c:v>3.8438488849999999</c:v>
                </c:pt>
                <c:pt idx="65">
                  <c:v>3.6119855830000001</c:v>
                </c:pt>
                <c:pt idx="66">
                  <c:v>3.379756827</c:v>
                </c:pt>
                <c:pt idx="67">
                  <c:v>3.1465783300000001</c:v>
                </c:pt>
                <c:pt idx="68">
                  <c:v>2.9129475450000002</c:v>
                </c:pt>
                <c:pt idx="69">
                  <c:v>2.6789270790000002</c:v>
                </c:pt>
                <c:pt idx="70">
                  <c:v>2.4445568780000002</c:v>
                </c:pt>
                <c:pt idx="71">
                  <c:v>2.2097346940000002</c:v>
                </c:pt>
                <c:pt idx="72">
                  <c:v>1.9741825200000001</c:v>
                </c:pt>
                <c:pt idx="73">
                  <c:v>1.7384011530000001</c:v>
                </c:pt>
                <c:pt idx="74">
                  <c:v>1.5024507840000001</c:v>
                </c:pt>
                <c:pt idx="75">
                  <c:v>1.2663691029999999</c:v>
                </c:pt>
                <c:pt idx="76">
                  <c:v>1.0299057279999999</c:v>
                </c:pt>
                <c:pt idx="77">
                  <c:v>0.79342256749999995</c:v>
                </c:pt>
                <c:pt idx="78">
                  <c:v>0.5567581184</c:v>
                </c:pt>
                <c:pt idx="79">
                  <c:v>0.31983426040000001</c:v>
                </c:pt>
                <c:pt idx="80">
                  <c:v>8.2989121479999997E-2</c:v>
                </c:pt>
                <c:pt idx="81">
                  <c:v>-0.15383980119999999</c:v>
                </c:pt>
                <c:pt idx="82">
                  <c:v>-0.39055905140000002</c:v>
                </c:pt>
                <c:pt idx="83">
                  <c:v>-0.62723570370000004</c:v>
                </c:pt>
                <c:pt idx="84">
                  <c:v>-0.86390954519999996</c:v>
                </c:pt>
                <c:pt idx="85">
                  <c:v>-1.1003854719999999</c:v>
                </c:pt>
                <c:pt idx="86">
                  <c:v>-1.3367269340000001</c:v>
                </c:pt>
                <c:pt idx="87">
                  <c:v>-1.5728025290000001</c:v>
                </c:pt>
                <c:pt idx="88">
                  <c:v>-1.8086176519999999</c:v>
                </c:pt>
                <c:pt idx="89">
                  <c:v>-2.0439729999999998</c:v>
                </c:pt>
                <c:pt idx="90">
                  <c:v>-2.279267301</c:v>
                </c:pt>
                <c:pt idx="91">
                  <c:v>-2.514008247</c:v>
                </c:pt>
                <c:pt idx="92">
                  <c:v>-2.748272386</c:v>
                </c:pt>
                <c:pt idx="93">
                  <c:v>-2.9820612849999999</c:v>
                </c:pt>
                <c:pt idx="94">
                  <c:v>-3.2151767219999998</c:v>
                </c:pt>
                <c:pt idx="95">
                  <c:v>-3.4480119139999998</c:v>
                </c:pt>
                <c:pt idx="96">
                  <c:v>-3.6801541800000002</c:v>
                </c:pt>
                <c:pt idx="97">
                  <c:v>-3.9116663370000002</c:v>
                </c:pt>
                <c:pt idx="98">
                  <c:v>-4.1424471220000001</c:v>
                </c:pt>
                <c:pt idx="99">
                  <c:v>-4.3722389230000003</c:v>
                </c:pt>
                <c:pt idx="100">
                  <c:v>-4.601527345</c:v>
                </c:pt>
                <c:pt idx="101">
                  <c:v>-4.8300596120000003</c:v>
                </c:pt>
                <c:pt idx="102">
                  <c:v>-5.0575276809999998</c:v>
                </c:pt>
                <c:pt idx="103">
                  <c:v>-5.2837654030000003</c:v>
                </c:pt>
                <c:pt idx="104">
                  <c:v>-5.5093207069999997</c:v>
                </c:pt>
                <c:pt idx="105">
                  <c:v>-5.7336891420000002</c:v>
                </c:pt>
                <c:pt idx="106">
                  <c:v>-5.9571857619999999</c:v>
                </c:pt>
                <c:pt idx="107">
                  <c:v>-6.1794430450000002</c:v>
                </c:pt>
                <c:pt idx="108">
                  <c:v>-6.4001931110000001</c:v>
                </c:pt>
                <c:pt idx="109">
                  <c:v>-6.6199338040000004</c:v>
                </c:pt>
                <c:pt idx="110">
                  <c:v>-6.8382826830000001</c:v>
                </c:pt>
                <c:pt idx="111">
                  <c:v>-7.0555512919999996</c:v>
                </c:pt>
                <c:pt idx="112">
                  <c:v>-7.2713316639999999</c:v>
                </c:pt>
                <c:pt idx="113">
                  <c:v>-7.4853537780000003</c:v>
                </c:pt>
                <c:pt idx="114">
                  <c:v>-7.6980877149999998</c:v>
                </c:pt>
                <c:pt idx="115">
                  <c:v>-7.9091617599999999</c:v>
                </c:pt>
                <c:pt idx="116">
                  <c:v>-8.1187468040000006</c:v>
                </c:pt>
                <c:pt idx="117">
                  <c:v>-8.3266647200000001</c:v>
                </c:pt>
                <c:pt idx="118">
                  <c:v>-8.5328837289999999</c:v>
                </c:pt>
                <c:pt idx="119">
                  <c:v>-8.7372666579999994</c:v>
                </c:pt>
                <c:pt idx="120">
                  <c:v>-8.9400712519999992</c:v>
                </c:pt>
                <c:pt idx="121">
                  <c:v>-9.1409795309999993</c:v>
                </c:pt>
                <c:pt idx="122">
                  <c:v>-9.3398373330000002</c:v>
                </c:pt>
                <c:pt idx="123">
                  <c:v>-9.536794767</c:v>
                </c:pt>
                <c:pt idx="124">
                  <c:v>-9.7315959490000008</c:v>
                </c:pt>
                <c:pt idx="125">
                  <c:v>-9.9246195440000005</c:v>
                </c:pt>
                <c:pt idx="126">
                  <c:v>-10.115400129999999</c:v>
                </c:pt>
                <c:pt idx="127">
                  <c:v>-10.303939400000001</c:v>
                </c:pt>
                <c:pt idx="128">
                  <c:v>-10.490277300000001</c:v>
                </c:pt>
                <c:pt idx="129">
                  <c:v>-10.67448778</c:v>
                </c:pt>
                <c:pt idx="130">
                  <c:v>-10.85631274</c:v>
                </c:pt>
                <c:pt idx="131">
                  <c:v>-11.035667050000001</c:v>
                </c:pt>
                <c:pt idx="132">
                  <c:v>-11.212508400000001</c:v>
                </c:pt>
                <c:pt idx="133">
                  <c:v>-11.386866940000001</c:v>
                </c:pt>
                <c:pt idx="134">
                  <c:v>-11.5587967</c:v>
                </c:pt>
                <c:pt idx="135">
                  <c:v>-11.72803871</c:v>
                </c:pt>
                <c:pt idx="136">
                  <c:v>-11.89445855</c:v>
                </c:pt>
                <c:pt idx="137">
                  <c:v>-12.058003169999999</c:v>
                </c:pt>
                <c:pt idx="138">
                  <c:v>-12.218722290000001</c:v>
                </c:pt>
                <c:pt idx="139">
                  <c:v>-12.376413100000001</c:v>
                </c:pt>
                <c:pt idx="140">
                  <c:v>-12.531339539999999</c:v>
                </c:pt>
                <c:pt idx="141">
                  <c:v>-12.6830593</c:v>
                </c:pt>
                <c:pt idx="142">
                  <c:v>-12.831474569999999</c:v>
                </c:pt>
                <c:pt idx="143">
                  <c:v>-12.97656005</c:v>
                </c:pt>
                <c:pt idx="144">
                  <c:v>-13.11831533</c:v>
                </c:pt>
                <c:pt idx="145">
                  <c:v>-13.256456379999999</c:v>
                </c:pt>
                <c:pt idx="146">
                  <c:v>-13.390766920000001</c:v>
                </c:pt>
                <c:pt idx="147">
                  <c:v>-13.5210753</c:v>
                </c:pt>
                <c:pt idx="148">
                  <c:v>-13.64727967</c:v>
                </c:pt>
                <c:pt idx="149">
                  <c:v>-13.769062760000001</c:v>
                </c:pt>
                <c:pt idx="150">
                  <c:v>-13.88648186</c:v>
                </c:pt>
                <c:pt idx="151">
                  <c:v>-13.99896803</c:v>
                </c:pt>
                <c:pt idx="152">
                  <c:v>-14.1067553</c:v>
                </c:pt>
                <c:pt idx="153">
                  <c:v>-14.209363850000001</c:v>
                </c:pt>
                <c:pt idx="154">
                  <c:v>-14.306232830000001</c:v>
                </c:pt>
                <c:pt idx="155">
                  <c:v>-14.39630975</c:v>
                </c:pt>
                <c:pt idx="156">
                  <c:v>-14.47823238</c:v>
                </c:pt>
                <c:pt idx="157">
                  <c:v>-14.550758180000001</c:v>
                </c:pt>
                <c:pt idx="158">
                  <c:v>-14.61400446</c:v>
                </c:pt>
                <c:pt idx="159">
                  <c:v>-14.67034778</c:v>
                </c:pt>
                <c:pt idx="160">
                  <c:v>-14.70422731</c:v>
                </c:pt>
                <c:pt idx="161">
                  <c:v>-14.7364218</c:v>
                </c:pt>
              </c:numCache>
            </c:numRef>
          </c:xVal>
          <c:yVal>
            <c:numRef>
              <c:f>BeachMarksvsPrediction!$AF$9:$AF$170</c:f>
              <c:numCache>
                <c:formatCode>0.00E+00</c:formatCode>
                <c:ptCount val="162"/>
                <c:pt idx="0">
                  <c:v>-82.837301069999995</c:v>
                </c:pt>
                <c:pt idx="1">
                  <c:v>-82.674846919999993</c:v>
                </c:pt>
                <c:pt idx="2">
                  <c:v>-82.446032169999995</c:v>
                </c:pt>
                <c:pt idx="3">
                  <c:v>-82.218665939999994</c:v>
                </c:pt>
                <c:pt idx="4">
                  <c:v>-81.992881199999999</c:v>
                </c:pt>
                <c:pt idx="5">
                  <c:v>-81.769764989999999</c:v>
                </c:pt>
                <c:pt idx="6">
                  <c:v>-81.549158570000003</c:v>
                </c:pt>
                <c:pt idx="7">
                  <c:v>-81.331453190000005</c:v>
                </c:pt>
                <c:pt idx="8">
                  <c:v>-81.11659109</c:v>
                </c:pt>
                <c:pt idx="9">
                  <c:v>-80.90431237</c:v>
                </c:pt>
                <c:pt idx="10">
                  <c:v>-80.695007140000001</c:v>
                </c:pt>
                <c:pt idx="11">
                  <c:v>-80.488083950000004</c:v>
                </c:pt>
                <c:pt idx="12">
                  <c:v>-80.283769320000005</c:v>
                </c:pt>
                <c:pt idx="13">
                  <c:v>-80.082080629999993</c:v>
                </c:pt>
                <c:pt idx="14">
                  <c:v>-79.883120340000005</c:v>
                </c:pt>
                <c:pt idx="15">
                  <c:v>-79.686583040000002</c:v>
                </c:pt>
                <c:pt idx="16">
                  <c:v>-79.492846589999999</c:v>
                </c:pt>
                <c:pt idx="17">
                  <c:v>-79.301747739999996</c:v>
                </c:pt>
                <c:pt idx="18">
                  <c:v>-79.113229599999997</c:v>
                </c:pt>
                <c:pt idx="19">
                  <c:v>-78.927171119999997</c:v>
                </c:pt>
                <c:pt idx="20">
                  <c:v>-78.743807779999997</c:v>
                </c:pt>
                <c:pt idx="21">
                  <c:v>-78.563015770000007</c:v>
                </c:pt>
                <c:pt idx="22">
                  <c:v>-78.384952339999998</c:v>
                </c:pt>
                <c:pt idx="23">
                  <c:v>-78.209534169999998</c:v>
                </c:pt>
                <c:pt idx="24">
                  <c:v>-78.036992720000001</c:v>
                </c:pt>
                <c:pt idx="25">
                  <c:v>-77.866867439999993</c:v>
                </c:pt>
                <c:pt idx="26">
                  <c:v>-77.699661629999994</c:v>
                </c:pt>
                <c:pt idx="27">
                  <c:v>-77.535193930000005</c:v>
                </c:pt>
                <c:pt idx="28">
                  <c:v>-77.373470810000001</c:v>
                </c:pt>
                <c:pt idx="29">
                  <c:v>-77.21457667</c:v>
                </c:pt>
                <c:pt idx="30">
                  <c:v>-77.058286330000001</c:v>
                </c:pt>
                <c:pt idx="31">
                  <c:v>-76.904866729999995</c:v>
                </c:pt>
                <c:pt idx="32">
                  <c:v>-76.754281289999994</c:v>
                </c:pt>
                <c:pt idx="33">
                  <c:v>-76.606537900000006</c:v>
                </c:pt>
                <c:pt idx="34">
                  <c:v>-76.461698819999995</c:v>
                </c:pt>
                <c:pt idx="35">
                  <c:v>-76.31954245</c:v>
                </c:pt>
                <c:pt idx="36">
                  <c:v>-76.180370420000003</c:v>
                </c:pt>
                <c:pt idx="37">
                  <c:v>-76.044112240000004</c:v>
                </c:pt>
                <c:pt idx="38">
                  <c:v>-75.910778190000002</c:v>
                </c:pt>
                <c:pt idx="39">
                  <c:v>-75.780323600000003</c:v>
                </c:pt>
                <c:pt idx="40">
                  <c:v>-75.652926379999997</c:v>
                </c:pt>
                <c:pt idx="41">
                  <c:v>-75.528447850000006</c:v>
                </c:pt>
                <c:pt idx="42">
                  <c:v>-75.407064739999996</c:v>
                </c:pt>
                <c:pt idx="43">
                  <c:v>-75.288665269999996</c:v>
                </c:pt>
                <c:pt idx="44">
                  <c:v>-75.173388560000006</c:v>
                </c:pt>
                <c:pt idx="45">
                  <c:v>-75.06099528</c:v>
                </c:pt>
                <c:pt idx="46">
                  <c:v>-74.951737300000005</c:v>
                </c:pt>
                <c:pt idx="47">
                  <c:v>-74.845604820000005</c:v>
                </c:pt>
                <c:pt idx="48">
                  <c:v>-74.742562570000004</c:v>
                </c:pt>
                <c:pt idx="49">
                  <c:v>-74.642549239999994</c:v>
                </c:pt>
                <c:pt idx="50">
                  <c:v>-74.545678390000006</c:v>
                </c:pt>
                <c:pt idx="51">
                  <c:v>-74.451965920000006</c:v>
                </c:pt>
                <c:pt idx="52">
                  <c:v>-74.361403199999998</c:v>
                </c:pt>
                <c:pt idx="53">
                  <c:v>-74.273959480000002</c:v>
                </c:pt>
                <c:pt idx="54">
                  <c:v>-74.189611439999993</c:v>
                </c:pt>
                <c:pt idx="55">
                  <c:v>-74.108479500000001</c:v>
                </c:pt>
                <c:pt idx="56">
                  <c:v>-74.030590919999995</c:v>
                </c:pt>
                <c:pt idx="57">
                  <c:v>-73.955927149999994</c:v>
                </c:pt>
                <c:pt idx="58">
                  <c:v>-73.884428799999995</c:v>
                </c:pt>
                <c:pt idx="59">
                  <c:v>-73.816143159999996</c:v>
                </c:pt>
                <c:pt idx="60">
                  <c:v>-73.750919330000002</c:v>
                </c:pt>
                <c:pt idx="61">
                  <c:v>-73.688896110000002</c:v>
                </c:pt>
                <c:pt idx="62">
                  <c:v>-73.630059590000002</c:v>
                </c:pt>
                <c:pt idx="63">
                  <c:v>-73.574376380000004</c:v>
                </c:pt>
                <c:pt idx="64">
                  <c:v>-73.521912569999998</c:v>
                </c:pt>
                <c:pt idx="65">
                  <c:v>-73.472530919999997</c:v>
                </c:pt>
                <c:pt idx="66">
                  <c:v>-73.426377070000001</c:v>
                </c:pt>
                <c:pt idx="67">
                  <c:v>-73.38332647</c:v>
                </c:pt>
                <c:pt idx="68">
                  <c:v>-73.34345648</c:v>
                </c:pt>
                <c:pt idx="69">
                  <c:v>-73.306757360000006</c:v>
                </c:pt>
                <c:pt idx="70">
                  <c:v>-73.273226210000004</c:v>
                </c:pt>
                <c:pt idx="71">
                  <c:v>-73.242837879999996</c:v>
                </c:pt>
                <c:pt idx="72">
                  <c:v>-73.215537769999997</c:v>
                </c:pt>
                <c:pt idx="73">
                  <c:v>-73.191357969999999</c:v>
                </c:pt>
                <c:pt idx="74">
                  <c:v>-73.170277600000006</c:v>
                </c:pt>
                <c:pt idx="75">
                  <c:v>-73.152285480000003</c:v>
                </c:pt>
                <c:pt idx="76">
                  <c:v>-73.137368640000005</c:v>
                </c:pt>
                <c:pt idx="77">
                  <c:v>-73.125558839999997</c:v>
                </c:pt>
                <c:pt idx="78">
                  <c:v>-73.116834510000004</c:v>
                </c:pt>
                <c:pt idx="79">
                  <c:v>-73.111171850000005</c:v>
                </c:pt>
                <c:pt idx="80">
                  <c:v>-73.108587080000007</c:v>
                </c:pt>
                <c:pt idx="81">
                  <c:v>-73.109122499999998</c:v>
                </c:pt>
                <c:pt idx="82">
                  <c:v>-73.112804879999999</c:v>
                </c:pt>
                <c:pt idx="83">
                  <c:v>-73.119625729999996</c:v>
                </c:pt>
                <c:pt idx="84">
                  <c:v>-73.129586900000007</c:v>
                </c:pt>
                <c:pt idx="85">
                  <c:v>-73.142673590000001</c:v>
                </c:pt>
                <c:pt idx="86">
                  <c:v>-73.158863030000006</c:v>
                </c:pt>
                <c:pt idx="87">
                  <c:v>-73.178130969999998</c:v>
                </c:pt>
                <c:pt idx="88">
                  <c:v>-73.200482149999999</c:v>
                </c:pt>
                <c:pt idx="89">
                  <c:v>-73.22591113</c:v>
                </c:pt>
                <c:pt idx="90">
                  <c:v>-73.254474349999995</c:v>
                </c:pt>
                <c:pt idx="91">
                  <c:v>-73.286127050000005</c:v>
                </c:pt>
                <c:pt idx="92">
                  <c:v>-73.320898670000005</c:v>
                </c:pt>
                <c:pt idx="93">
                  <c:v>-73.358805259999997</c:v>
                </c:pt>
                <c:pt idx="94">
                  <c:v>-73.399815020000005</c:v>
                </c:pt>
                <c:pt idx="95">
                  <c:v>-73.444005910000001</c:v>
                </c:pt>
                <c:pt idx="96">
                  <c:v>-73.491329219999997</c:v>
                </c:pt>
                <c:pt idx="97">
                  <c:v>-73.541830520000005</c:v>
                </c:pt>
                <c:pt idx="98">
                  <c:v>-73.595518310000003</c:v>
                </c:pt>
                <c:pt idx="99">
                  <c:v>-73.652347779999999</c:v>
                </c:pt>
                <c:pt idx="100">
                  <c:v>-73.71244548</c:v>
                </c:pt>
                <c:pt idx="101">
                  <c:v>-73.775755520000004</c:v>
                </c:pt>
                <c:pt idx="102">
                  <c:v>-73.842196419999993</c:v>
                </c:pt>
                <c:pt idx="103">
                  <c:v>-73.911711249999996</c:v>
                </c:pt>
                <c:pt idx="104">
                  <c:v>-73.984473030000004</c:v>
                </c:pt>
                <c:pt idx="105">
                  <c:v>-74.060351999999995</c:v>
                </c:pt>
                <c:pt idx="106">
                  <c:v>-74.139489819999994</c:v>
                </c:pt>
                <c:pt idx="107">
                  <c:v>-74.221787070000005</c:v>
                </c:pt>
                <c:pt idx="108">
                  <c:v>-74.307145169999998</c:v>
                </c:pt>
                <c:pt idx="109">
                  <c:v>-74.395743289999999</c:v>
                </c:pt>
                <c:pt idx="110">
                  <c:v>-74.487432940000005</c:v>
                </c:pt>
                <c:pt idx="111">
                  <c:v>-74.582371289999998</c:v>
                </c:pt>
                <c:pt idx="112">
                  <c:v>-74.680429219999994</c:v>
                </c:pt>
                <c:pt idx="113">
                  <c:v>-74.781505899999999</c:v>
                </c:pt>
                <c:pt idx="114">
                  <c:v>-74.885838250000006</c:v>
                </c:pt>
                <c:pt idx="115">
                  <c:v>-74.993245619999996</c:v>
                </c:pt>
                <c:pt idx="116">
                  <c:v>-75.103810569999993</c:v>
                </c:pt>
                <c:pt idx="117">
                  <c:v>-75.217448020000006</c:v>
                </c:pt>
                <c:pt idx="118">
                  <c:v>-75.334149870000005</c:v>
                </c:pt>
                <c:pt idx="119">
                  <c:v>-75.453858929999996</c:v>
                </c:pt>
                <c:pt idx="120">
                  <c:v>-75.576757029999996</c:v>
                </c:pt>
                <c:pt idx="121">
                  <c:v>-75.702672590000006</c:v>
                </c:pt>
                <c:pt idx="122">
                  <c:v>-75.831495820000001</c:v>
                </c:pt>
                <c:pt idx="123">
                  <c:v>-75.963305009999999</c:v>
                </c:pt>
                <c:pt idx="124">
                  <c:v>-76.097930419999997</c:v>
                </c:pt>
                <c:pt idx="125">
                  <c:v>-76.235661359999995</c:v>
                </c:pt>
                <c:pt idx="126">
                  <c:v>-76.376212570000007</c:v>
                </c:pt>
                <c:pt idx="127">
                  <c:v>-76.519608770000005</c:v>
                </c:pt>
                <c:pt idx="128">
                  <c:v>-76.665901230000003</c:v>
                </c:pt>
                <c:pt idx="129">
                  <c:v>-76.815187179999995</c:v>
                </c:pt>
                <c:pt idx="130">
                  <c:v>-76.967298080000006</c:v>
                </c:pt>
                <c:pt idx="131">
                  <c:v>-77.122172030000002</c:v>
                </c:pt>
                <c:pt idx="132">
                  <c:v>-77.279774990000007</c:v>
                </c:pt>
                <c:pt idx="133">
                  <c:v>-77.44016336</c:v>
                </c:pt>
                <c:pt idx="134">
                  <c:v>-77.603448299999997</c:v>
                </c:pt>
                <c:pt idx="135">
                  <c:v>-77.769451889999999</c:v>
                </c:pt>
                <c:pt idx="136">
                  <c:v>-77.938080040000003</c:v>
                </c:pt>
                <c:pt idx="137">
                  <c:v>-78.109307060000006</c:v>
                </c:pt>
                <c:pt idx="138">
                  <c:v>-78.283248720000003</c:v>
                </c:pt>
                <c:pt idx="139">
                  <c:v>-78.459769089999995</c:v>
                </c:pt>
                <c:pt idx="140">
                  <c:v>-78.639254840000007</c:v>
                </c:pt>
                <c:pt idx="141">
                  <c:v>-78.821323149999998</c:v>
                </c:pt>
                <c:pt idx="142">
                  <c:v>-79.005980289999997</c:v>
                </c:pt>
                <c:pt idx="143">
                  <c:v>-79.193301669999997</c:v>
                </c:pt>
                <c:pt idx="144">
                  <c:v>-79.383409569999998</c:v>
                </c:pt>
                <c:pt idx="145">
                  <c:v>-79.576103090000004</c:v>
                </c:pt>
                <c:pt idx="146">
                  <c:v>-79.771308829999995</c:v>
                </c:pt>
                <c:pt idx="147">
                  <c:v>-79.969042819999999</c:v>
                </c:pt>
                <c:pt idx="148">
                  <c:v>-80.169472729999995</c:v>
                </c:pt>
                <c:pt idx="149">
                  <c:v>-80.372470109999995</c:v>
                </c:pt>
                <c:pt idx="150">
                  <c:v>-80.578487780000003</c:v>
                </c:pt>
                <c:pt idx="151">
                  <c:v>-80.786761159999998</c:v>
                </c:pt>
                <c:pt idx="152">
                  <c:v>-80.997895749999998</c:v>
                </c:pt>
                <c:pt idx="153">
                  <c:v>-81.211471160000002</c:v>
                </c:pt>
                <c:pt idx="154">
                  <c:v>-81.427568429999994</c:v>
                </c:pt>
                <c:pt idx="155">
                  <c:v>-81.646446539999999</c:v>
                </c:pt>
                <c:pt idx="156">
                  <c:v>-81.868679310000005</c:v>
                </c:pt>
                <c:pt idx="157">
                  <c:v>-82.094388050000006</c:v>
                </c:pt>
                <c:pt idx="158">
                  <c:v>-82.322804399999995</c:v>
                </c:pt>
                <c:pt idx="159">
                  <c:v>-82.552908759999994</c:v>
                </c:pt>
                <c:pt idx="160">
                  <c:v>-82.701079149999998</c:v>
                </c:pt>
                <c:pt idx="161">
                  <c:v>-82.849625059999994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EF-4A1C-88D8-7F4CE1D13145}"/>
            </c:ext>
          </c:extLst>
        </c:ser>
        <c:ser>
          <c:idx val="4"/>
          <c:order val="10"/>
          <c:marker>
            <c:symbol val="none"/>
          </c:marker>
          <c:xVal>
            <c:numRef>
              <c:f>BeachMarksvsPrediction!$AH$9:$AH$171</c:f>
              <c:numCache>
                <c:formatCode>0.00E+00</c:formatCode>
                <c:ptCount val="163"/>
                <c:pt idx="0">
                  <c:v>15.265327299999999</c:v>
                </c:pt>
                <c:pt idx="1">
                  <c:v>15.238074429999999</c:v>
                </c:pt>
                <c:pt idx="2">
                  <c:v>15.19448839</c:v>
                </c:pt>
                <c:pt idx="3">
                  <c:v>15.12990682</c:v>
                </c:pt>
                <c:pt idx="4">
                  <c:v>15.05817663</c:v>
                </c:pt>
                <c:pt idx="5">
                  <c:v>14.97886761</c:v>
                </c:pt>
                <c:pt idx="6">
                  <c:v>14.891736310000001</c:v>
                </c:pt>
                <c:pt idx="7">
                  <c:v>14.79693305</c:v>
                </c:pt>
                <c:pt idx="8">
                  <c:v>14.69523961</c:v>
                </c:pt>
                <c:pt idx="9">
                  <c:v>14.58737371</c:v>
                </c:pt>
                <c:pt idx="10">
                  <c:v>14.474197999999999</c:v>
                </c:pt>
                <c:pt idx="11">
                  <c:v>14.356047050000001</c:v>
                </c:pt>
                <c:pt idx="12">
                  <c:v>14.23320769</c:v>
                </c:pt>
                <c:pt idx="13">
                  <c:v>14.10591112</c:v>
                </c:pt>
                <c:pt idx="14">
                  <c:v>13.974394480000001</c:v>
                </c:pt>
                <c:pt idx="15">
                  <c:v>13.8387642</c:v>
                </c:pt>
                <c:pt idx="16">
                  <c:v>13.69906638</c:v>
                </c:pt>
                <c:pt idx="17">
                  <c:v>13.555486399999999</c:v>
                </c:pt>
                <c:pt idx="18">
                  <c:v>13.40827679</c:v>
                </c:pt>
                <c:pt idx="19">
                  <c:v>13.25765945</c:v>
                </c:pt>
                <c:pt idx="20">
                  <c:v>13.1034598</c:v>
                </c:pt>
                <c:pt idx="21">
                  <c:v>12.945997800000001</c:v>
                </c:pt>
                <c:pt idx="22">
                  <c:v>12.78536965</c:v>
                </c:pt>
                <c:pt idx="23">
                  <c:v>12.62166448</c:v>
                </c:pt>
                <c:pt idx="24">
                  <c:v>12.45521042</c:v>
                </c:pt>
                <c:pt idx="25">
                  <c:v>12.285855099999999</c:v>
                </c:pt>
                <c:pt idx="26">
                  <c:v>12.11354775</c:v>
                </c:pt>
                <c:pt idx="27">
                  <c:v>11.938419830000001</c:v>
                </c:pt>
                <c:pt idx="28">
                  <c:v>11.76062185</c:v>
                </c:pt>
                <c:pt idx="29">
                  <c:v>11.58033678</c:v>
                </c:pt>
                <c:pt idx="30">
                  <c:v>11.39754997</c:v>
                </c:pt>
                <c:pt idx="31">
                  <c:v>11.212102529999999</c:v>
                </c:pt>
                <c:pt idx="32">
                  <c:v>11.02415313</c:v>
                </c:pt>
                <c:pt idx="33">
                  <c:v>10.83385745</c:v>
                </c:pt>
                <c:pt idx="34">
                  <c:v>10.64140735</c:v>
                </c:pt>
                <c:pt idx="35">
                  <c:v>10.446789689999999</c:v>
                </c:pt>
                <c:pt idx="36">
                  <c:v>10.24988954</c:v>
                </c:pt>
                <c:pt idx="37">
                  <c:v>10.050781110000001</c:v>
                </c:pt>
                <c:pt idx="38">
                  <c:v>9.8496353180000007</c:v>
                </c:pt>
                <c:pt idx="39">
                  <c:v>9.6465940579999998</c:v>
                </c:pt>
                <c:pt idx="40">
                  <c:v>9.4416533050000009</c:v>
                </c:pt>
                <c:pt idx="41">
                  <c:v>9.2346122170000005</c:v>
                </c:pt>
                <c:pt idx="42">
                  <c:v>9.0256289929999998</c:v>
                </c:pt>
                <c:pt idx="43">
                  <c:v>8.8148398530000005</c:v>
                </c:pt>
                <c:pt idx="44">
                  <c:v>8.6023253489999991</c:v>
                </c:pt>
                <c:pt idx="45">
                  <c:v>8.3880916939999999</c:v>
                </c:pt>
                <c:pt idx="46">
                  <c:v>8.1720623729999993</c:v>
                </c:pt>
                <c:pt idx="47">
                  <c:v>7.9544532520000004</c:v>
                </c:pt>
                <c:pt idx="48">
                  <c:v>7.7356296240000004</c:v>
                </c:pt>
                <c:pt idx="49">
                  <c:v>7.5151058739999996</c:v>
                </c:pt>
                <c:pt idx="50">
                  <c:v>7.2931097960000004</c:v>
                </c:pt>
                <c:pt idx="51">
                  <c:v>7.06957141</c:v>
                </c:pt>
                <c:pt idx="52">
                  <c:v>6.8446940779999998</c:v>
                </c:pt>
                <c:pt idx="53">
                  <c:v>6.6188588920000004</c:v>
                </c:pt>
                <c:pt idx="54">
                  <c:v>6.3915619049999997</c:v>
                </c:pt>
                <c:pt idx="55">
                  <c:v>6.1630315700000002</c:v>
                </c:pt>
                <c:pt idx="56">
                  <c:v>5.9333092890000003</c:v>
                </c:pt>
                <c:pt idx="57">
                  <c:v>5.7023842309999999</c:v>
                </c:pt>
                <c:pt idx="58">
                  <c:v>5.4704303110000003</c:v>
                </c:pt>
                <c:pt idx="59">
                  <c:v>5.2376572030000004</c:v>
                </c:pt>
                <c:pt idx="60">
                  <c:v>5.0040105390000003</c:v>
                </c:pt>
                <c:pt idx="61">
                  <c:v>4.7691381670000004</c:v>
                </c:pt>
                <c:pt idx="62">
                  <c:v>4.5334290949999998</c:v>
                </c:pt>
                <c:pt idx="63">
                  <c:v>4.2972744240000003</c:v>
                </c:pt>
                <c:pt idx="64">
                  <c:v>4.0601438380000001</c:v>
                </c:pt>
                <c:pt idx="65">
                  <c:v>3.822276767</c:v>
                </c:pt>
                <c:pt idx="66">
                  <c:v>3.5837105450000002</c:v>
                </c:pt>
                <c:pt idx="67">
                  <c:v>3.3444217959999998</c:v>
                </c:pt>
                <c:pt idx="68">
                  <c:v>3.10458195</c:v>
                </c:pt>
                <c:pt idx="69">
                  <c:v>2.8644000520000001</c:v>
                </c:pt>
                <c:pt idx="70">
                  <c:v>2.6238104350000002</c:v>
                </c:pt>
                <c:pt idx="71">
                  <c:v>2.3825606220000002</c:v>
                </c:pt>
                <c:pt idx="72">
                  <c:v>2.1408087789999999</c:v>
                </c:pt>
                <c:pt idx="73">
                  <c:v>1.8987259949999999</c:v>
                </c:pt>
                <c:pt idx="74">
                  <c:v>1.656521329</c:v>
                </c:pt>
                <c:pt idx="75">
                  <c:v>1.4141266779999999</c:v>
                </c:pt>
                <c:pt idx="76">
                  <c:v>1.1713516660000001</c:v>
                </c:pt>
                <c:pt idx="77">
                  <c:v>0.92826109889999997</c:v>
                </c:pt>
                <c:pt idx="78">
                  <c:v>0.68505118769999995</c:v>
                </c:pt>
                <c:pt idx="79">
                  <c:v>0.44188725010000002</c:v>
                </c:pt>
                <c:pt idx="80">
                  <c:v>0.19875482459999999</c:v>
                </c:pt>
                <c:pt idx="81">
                  <c:v>-4.4733619570000001E-2</c:v>
                </c:pt>
                <c:pt idx="82">
                  <c:v>-0.28795077279999998</c:v>
                </c:pt>
                <c:pt idx="83">
                  <c:v>-0.53120387280000003</c:v>
                </c:pt>
                <c:pt idx="84">
                  <c:v>-0.77432047540000004</c:v>
                </c:pt>
                <c:pt idx="85">
                  <c:v>-1.01752881</c:v>
                </c:pt>
                <c:pt idx="86">
                  <c:v>-1.260411357</c:v>
                </c:pt>
                <c:pt idx="87">
                  <c:v>-1.503150778</c:v>
                </c:pt>
                <c:pt idx="88">
                  <c:v>-1.745616509</c:v>
                </c:pt>
                <c:pt idx="89">
                  <c:v>-1.9877415759999999</c:v>
                </c:pt>
                <c:pt idx="90">
                  <c:v>-2.2295436550000001</c:v>
                </c:pt>
                <c:pt idx="91">
                  <c:v>-2.4709565329999998</c:v>
                </c:pt>
                <c:pt idx="92">
                  <c:v>-2.7120159589999999</c:v>
                </c:pt>
                <c:pt idx="93">
                  <c:v>-2.9525864620000002</c:v>
                </c:pt>
                <c:pt idx="94">
                  <c:v>-3.192598716</c:v>
                </c:pt>
                <c:pt idx="95">
                  <c:v>-3.4320689249999998</c:v>
                </c:pt>
                <c:pt idx="96">
                  <c:v>-3.6711033770000001</c:v>
                </c:pt>
                <c:pt idx="97">
                  <c:v>-3.9094726560000002</c:v>
                </c:pt>
                <c:pt idx="98">
                  <c:v>-4.1467865000000002</c:v>
                </c:pt>
                <c:pt idx="99">
                  <c:v>-4.3835781660000004</c:v>
                </c:pt>
                <c:pt idx="100">
                  <c:v>-4.6196033009999997</c:v>
                </c:pt>
                <c:pt idx="101">
                  <c:v>-4.8547709360000004</c:v>
                </c:pt>
                <c:pt idx="102">
                  <c:v>-5.0891249419999998</c:v>
                </c:pt>
                <c:pt idx="103">
                  <c:v>-5.3225299579999996</c:v>
                </c:pt>
                <c:pt idx="104">
                  <c:v>-5.5549153090000001</c:v>
                </c:pt>
                <c:pt idx="105">
                  <c:v>-5.7862892459999999</c:v>
                </c:pt>
                <c:pt idx="106">
                  <c:v>-6.0167416649999996</c:v>
                </c:pt>
                <c:pt idx="107">
                  <c:v>-6.2460397759999999</c:v>
                </c:pt>
                <c:pt idx="108">
                  <c:v>-6.4738032570000001</c:v>
                </c:pt>
                <c:pt idx="109">
                  <c:v>-6.7005463150000004</c:v>
                </c:pt>
                <c:pt idx="110">
                  <c:v>-6.9260355420000002</c:v>
                </c:pt>
                <c:pt idx="111">
                  <c:v>-7.150334333</c:v>
                </c:pt>
                <c:pt idx="112">
                  <c:v>-7.3732248809999996</c:v>
                </c:pt>
                <c:pt idx="113">
                  <c:v>-7.5946704709999997</c:v>
                </c:pt>
                <c:pt idx="114">
                  <c:v>-7.814314618</c:v>
                </c:pt>
                <c:pt idx="115">
                  <c:v>-8.0324297040000001</c:v>
                </c:pt>
                <c:pt idx="116">
                  <c:v>-8.2491242390000004</c:v>
                </c:pt>
                <c:pt idx="117">
                  <c:v>-8.4642613390000001</c:v>
                </c:pt>
                <c:pt idx="118">
                  <c:v>-8.6776783240000004</c:v>
                </c:pt>
                <c:pt idx="119">
                  <c:v>-8.889178953</c:v>
                </c:pt>
                <c:pt idx="120">
                  <c:v>-9.0988058469999995</c:v>
                </c:pt>
                <c:pt idx="121">
                  <c:v>-9.3067182269999993</c:v>
                </c:pt>
                <c:pt idx="122">
                  <c:v>-9.5127821210000008</c:v>
                </c:pt>
                <c:pt idx="123">
                  <c:v>-9.7168775529999998</c:v>
                </c:pt>
                <c:pt idx="124">
                  <c:v>-9.9189363230000005</c:v>
                </c:pt>
                <c:pt idx="125">
                  <c:v>-10.118951579999999</c:v>
                </c:pt>
                <c:pt idx="126">
                  <c:v>-10.316986099999999</c:v>
                </c:pt>
                <c:pt idx="127">
                  <c:v>-10.51282752</c:v>
                </c:pt>
                <c:pt idx="128">
                  <c:v>-10.706143340000001</c:v>
                </c:pt>
                <c:pt idx="129">
                  <c:v>-10.897348279999999</c:v>
                </c:pt>
                <c:pt idx="130">
                  <c:v>-11.086218300000001</c:v>
                </c:pt>
                <c:pt idx="131">
                  <c:v>-11.27279564</c:v>
                </c:pt>
                <c:pt idx="132">
                  <c:v>-11.45689857</c:v>
                </c:pt>
                <c:pt idx="133">
                  <c:v>-11.638207639999999</c:v>
                </c:pt>
                <c:pt idx="134">
                  <c:v>-11.81709631</c:v>
                </c:pt>
                <c:pt idx="135">
                  <c:v>-11.99333665</c:v>
                </c:pt>
                <c:pt idx="136">
                  <c:v>-12.16685977</c:v>
                </c:pt>
                <c:pt idx="137">
                  <c:v>-12.33764169</c:v>
                </c:pt>
                <c:pt idx="138">
                  <c:v>-12.505515730000001</c:v>
                </c:pt>
                <c:pt idx="139">
                  <c:v>-12.67029374</c:v>
                </c:pt>
                <c:pt idx="140">
                  <c:v>-12.831977999999999</c:v>
                </c:pt>
                <c:pt idx="141">
                  <c:v>-12.990750179999999</c:v>
                </c:pt>
                <c:pt idx="142">
                  <c:v>-13.146264390000001</c:v>
                </c:pt>
                <c:pt idx="143">
                  <c:v>-13.29819743</c:v>
                </c:pt>
                <c:pt idx="144">
                  <c:v>-13.4468098</c:v>
                </c:pt>
                <c:pt idx="145">
                  <c:v>-13.591837910000001</c:v>
                </c:pt>
                <c:pt idx="146">
                  <c:v>-13.73312619</c:v>
                </c:pt>
                <c:pt idx="147">
                  <c:v>-13.87054073</c:v>
                </c:pt>
                <c:pt idx="148">
                  <c:v>-14.00381164</c:v>
                </c:pt>
                <c:pt idx="149">
                  <c:v>-14.13262147</c:v>
                </c:pt>
                <c:pt idx="150">
                  <c:v>-14.25679914</c:v>
                </c:pt>
                <c:pt idx="151">
                  <c:v>-14.37630231</c:v>
                </c:pt>
                <c:pt idx="152">
                  <c:v>-14.490921630000001</c:v>
                </c:pt>
                <c:pt idx="153">
                  <c:v>-14.60041157</c:v>
                </c:pt>
                <c:pt idx="154">
                  <c:v>-14.704306109999999</c:v>
                </c:pt>
                <c:pt idx="155">
                  <c:v>-14.80185354</c:v>
                </c:pt>
                <c:pt idx="156">
                  <c:v>-14.89187121</c:v>
                </c:pt>
                <c:pt idx="157">
                  <c:v>-14.97297084</c:v>
                </c:pt>
                <c:pt idx="158">
                  <c:v>-15.044604550000001</c:v>
                </c:pt>
                <c:pt idx="159">
                  <c:v>-15.108248700000001</c:v>
                </c:pt>
                <c:pt idx="160">
                  <c:v>-15.15985603</c:v>
                </c:pt>
                <c:pt idx="161">
                  <c:v>-15.1846785</c:v>
                </c:pt>
                <c:pt idx="162">
                  <c:v>-15.20863875</c:v>
                </c:pt>
              </c:numCache>
            </c:numRef>
          </c:xVal>
          <c:yVal>
            <c:numRef>
              <c:f>BeachMarksvsPrediction!$AI$9:$AI$171</c:f>
              <c:numCache>
                <c:formatCode>0.00E+00</c:formatCode>
                <c:ptCount val="163"/>
                <c:pt idx="0">
                  <c:v>-82.753805240000005</c:v>
                </c:pt>
                <c:pt idx="1">
                  <c:v>-82.633877170000005</c:v>
                </c:pt>
                <c:pt idx="2">
                  <c:v>-82.457987290000005</c:v>
                </c:pt>
                <c:pt idx="3">
                  <c:v>-82.223113600000005</c:v>
                </c:pt>
                <c:pt idx="4">
                  <c:v>-81.990571520000003</c:v>
                </c:pt>
                <c:pt idx="5">
                  <c:v>-81.760276439999998</c:v>
                </c:pt>
                <c:pt idx="6">
                  <c:v>-81.533273339999994</c:v>
                </c:pt>
                <c:pt idx="7">
                  <c:v>-81.309231139999994</c:v>
                </c:pt>
                <c:pt idx="8">
                  <c:v>-81.088265160000006</c:v>
                </c:pt>
                <c:pt idx="9">
                  <c:v>-80.870054159999995</c:v>
                </c:pt>
                <c:pt idx="10">
                  <c:v>-80.654773250000005</c:v>
                </c:pt>
                <c:pt idx="11">
                  <c:v>-80.442040550000002</c:v>
                </c:pt>
                <c:pt idx="12">
                  <c:v>-80.231866420000003</c:v>
                </c:pt>
                <c:pt idx="13">
                  <c:v>-80.024395400000003</c:v>
                </c:pt>
                <c:pt idx="14">
                  <c:v>-79.819804619999999</c:v>
                </c:pt>
                <c:pt idx="15">
                  <c:v>-79.618018070000005</c:v>
                </c:pt>
                <c:pt idx="16">
                  <c:v>-79.418845129999994</c:v>
                </c:pt>
                <c:pt idx="17">
                  <c:v>-79.222299980000003</c:v>
                </c:pt>
                <c:pt idx="18">
                  <c:v>-79.028499330000002</c:v>
                </c:pt>
                <c:pt idx="19">
                  <c:v>-78.837534410000004</c:v>
                </c:pt>
                <c:pt idx="20">
                  <c:v>-78.649044070000002</c:v>
                </c:pt>
                <c:pt idx="21">
                  <c:v>-78.463314100000005</c:v>
                </c:pt>
                <c:pt idx="22">
                  <c:v>-78.280341750000005</c:v>
                </c:pt>
                <c:pt idx="23">
                  <c:v>-78.100108610000007</c:v>
                </c:pt>
                <c:pt idx="24">
                  <c:v>-77.922863199999995</c:v>
                </c:pt>
                <c:pt idx="25">
                  <c:v>-77.748359429999994</c:v>
                </c:pt>
                <c:pt idx="26">
                  <c:v>-77.576493769999999</c:v>
                </c:pt>
                <c:pt idx="27">
                  <c:v>-77.407362070000005</c:v>
                </c:pt>
                <c:pt idx="28">
                  <c:v>-77.241081940000001</c:v>
                </c:pt>
                <c:pt idx="29">
                  <c:v>-77.077791469999994</c:v>
                </c:pt>
                <c:pt idx="30">
                  <c:v>-76.917433310000007</c:v>
                </c:pt>
                <c:pt idx="31">
                  <c:v>-76.759820079999997</c:v>
                </c:pt>
                <c:pt idx="32">
                  <c:v>-76.605044739999997</c:v>
                </c:pt>
                <c:pt idx="33">
                  <c:v>-76.453209909999998</c:v>
                </c:pt>
                <c:pt idx="34">
                  <c:v>-76.304433230000001</c:v>
                </c:pt>
                <c:pt idx="35">
                  <c:v>-76.15864302</c:v>
                </c:pt>
                <c:pt idx="36">
                  <c:v>-76.015698860000001</c:v>
                </c:pt>
                <c:pt idx="37">
                  <c:v>-75.875633449999995</c:v>
                </c:pt>
                <c:pt idx="38">
                  <c:v>-75.738568090000001</c:v>
                </c:pt>
                <c:pt idx="39">
                  <c:v>-75.604610969999996</c:v>
                </c:pt>
                <c:pt idx="40">
                  <c:v>-75.473768109999995</c:v>
                </c:pt>
                <c:pt idx="41">
                  <c:v>-75.345911470000004</c:v>
                </c:pt>
                <c:pt idx="42">
                  <c:v>-75.2211207</c:v>
                </c:pt>
                <c:pt idx="43">
                  <c:v>-75.099449480000004</c:v>
                </c:pt>
                <c:pt idx="44">
                  <c:v>-74.980916239999999</c:v>
                </c:pt>
                <c:pt idx="45">
                  <c:v>-74.865494499999997</c:v>
                </c:pt>
                <c:pt idx="46">
                  <c:v>-74.753110559999996</c:v>
                </c:pt>
                <c:pt idx="47">
                  <c:v>-74.643861220000005</c:v>
                </c:pt>
                <c:pt idx="48">
                  <c:v>-74.537917230000005</c:v>
                </c:pt>
                <c:pt idx="49">
                  <c:v>-74.435033169999997</c:v>
                </c:pt>
                <c:pt idx="50">
                  <c:v>-74.335316160000005</c:v>
                </c:pt>
                <c:pt idx="51">
                  <c:v>-74.238732369999994</c:v>
                </c:pt>
                <c:pt idx="52">
                  <c:v>-74.145360229999994</c:v>
                </c:pt>
                <c:pt idx="53">
                  <c:v>-74.055330190000006</c:v>
                </c:pt>
                <c:pt idx="54">
                  <c:v>-73.968433950000005</c:v>
                </c:pt>
                <c:pt idx="55">
                  <c:v>-73.884776040000006</c:v>
                </c:pt>
                <c:pt idx="56">
                  <c:v>-73.804364559999996</c:v>
                </c:pt>
                <c:pt idx="57">
                  <c:v>-73.727165780000007</c:v>
                </c:pt>
                <c:pt idx="58">
                  <c:v>-73.653211139999996</c:v>
                </c:pt>
                <c:pt idx="59">
                  <c:v>-73.582543939999994</c:v>
                </c:pt>
                <c:pt idx="60">
                  <c:v>-73.515122390000002</c:v>
                </c:pt>
                <c:pt idx="61">
                  <c:v>-73.450826410000005</c:v>
                </c:pt>
                <c:pt idx="62">
                  <c:v>-73.389747990000004</c:v>
                </c:pt>
                <c:pt idx="63">
                  <c:v>-73.331963259999995</c:v>
                </c:pt>
                <c:pt idx="64">
                  <c:v>-73.277326860000002</c:v>
                </c:pt>
                <c:pt idx="65">
                  <c:v>-73.225895399999999</c:v>
                </c:pt>
                <c:pt idx="66">
                  <c:v>-73.177670280000001</c:v>
                </c:pt>
                <c:pt idx="67">
                  <c:v>-73.132635890000003</c:v>
                </c:pt>
                <c:pt idx="68">
                  <c:v>-73.090803809999997</c:v>
                </c:pt>
                <c:pt idx="69">
                  <c:v>-73.052190510000003</c:v>
                </c:pt>
                <c:pt idx="70">
                  <c:v>-73.01677565</c:v>
                </c:pt>
                <c:pt idx="71">
                  <c:v>-72.984523690000003</c:v>
                </c:pt>
                <c:pt idx="72">
                  <c:v>-72.955447800000002</c:v>
                </c:pt>
                <c:pt idx="73">
                  <c:v>-72.929540959999997</c:v>
                </c:pt>
                <c:pt idx="74">
                  <c:v>-72.906794640000001</c:v>
                </c:pt>
                <c:pt idx="75">
                  <c:v>-72.887184059999996</c:v>
                </c:pt>
                <c:pt idx="76">
                  <c:v>-72.870694369999995</c:v>
                </c:pt>
                <c:pt idx="77">
                  <c:v>-72.857338429999999</c:v>
                </c:pt>
                <c:pt idx="78">
                  <c:v>-72.847120259999997</c:v>
                </c:pt>
                <c:pt idx="79">
                  <c:v>-72.840013920000004</c:v>
                </c:pt>
                <c:pt idx="80">
                  <c:v>-72.835999200000003</c:v>
                </c:pt>
                <c:pt idx="81">
                  <c:v>-72.835101949999995</c:v>
                </c:pt>
                <c:pt idx="82">
                  <c:v>-72.837366020000005</c:v>
                </c:pt>
                <c:pt idx="83">
                  <c:v>-72.84279986</c:v>
                </c:pt>
                <c:pt idx="84">
                  <c:v>-72.851396019999996</c:v>
                </c:pt>
                <c:pt idx="85">
                  <c:v>-72.863162470000006</c:v>
                </c:pt>
                <c:pt idx="86">
                  <c:v>-72.878063479999994</c:v>
                </c:pt>
                <c:pt idx="87">
                  <c:v>-72.896089219999993</c:v>
                </c:pt>
                <c:pt idx="88">
                  <c:v>-72.917229930000005</c:v>
                </c:pt>
                <c:pt idx="89">
                  <c:v>-72.941490799999997</c:v>
                </c:pt>
                <c:pt idx="90">
                  <c:v>-72.968887190000004</c:v>
                </c:pt>
                <c:pt idx="91">
                  <c:v>-72.999424340000004</c:v>
                </c:pt>
                <c:pt idx="92">
                  <c:v>-73.033135040000005</c:v>
                </c:pt>
                <c:pt idx="93">
                  <c:v>-73.070028019999995</c:v>
                </c:pt>
                <c:pt idx="94">
                  <c:v>-73.110102420000004</c:v>
                </c:pt>
                <c:pt idx="95">
                  <c:v>-73.153363619999993</c:v>
                </c:pt>
                <c:pt idx="96">
                  <c:v>-73.199845879999998</c:v>
                </c:pt>
                <c:pt idx="97">
                  <c:v>-73.249529589999995</c:v>
                </c:pt>
                <c:pt idx="98">
                  <c:v>-73.302343190000002</c:v>
                </c:pt>
                <c:pt idx="99">
                  <c:v>-73.358421480000004</c:v>
                </c:pt>
                <c:pt idx="100">
                  <c:v>-73.417726479999999</c:v>
                </c:pt>
                <c:pt idx="101">
                  <c:v>-73.480242730000001</c:v>
                </c:pt>
                <c:pt idx="102">
                  <c:v>-73.545997330000006</c:v>
                </c:pt>
                <c:pt idx="103">
                  <c:v>-73.614966679999995</c:v>
                </c:pt>
                <c:pt idx="104">
                  <c:v>-73.687135229999996</c:v>
                </c:pt>
                <c:pt idx="105">
                  <c:v>-73.76252101</c:v>
                </c:pt>
                <c:pt idx="106">
                  <c:v>-73.841192120000002</c:v>
                </c:pt>
                <c:pt idx="107">
                  <c:v>-73.923107630000004</c:v>
                </c:pt>
                <c:pt idx="108">
                  <c:v>-74.008138979999998</c:v>
                </c:pt>
                <c:pt idx="109">
                  <c:v>-74.096468259999995</c:v>
                </c:pt>
                <c:pt idx="110">
                  <c:v>-74.188004950000007</c:v>
                </c:pt>
                <c:pt idx="111">
                  <c:v>-74.282802009999997</c:v>
                </c:pt>
                <c:pt idx="112">
                  <c:v>-74.380814950000001</c:v>
                </c:pt>
                <c:pt idx="113">
                  <c:v>-74.482065180000006</c:v>
                </c:pt>
                <c:pt idx="114">
                  <c:v>-74.586399580000005</c:v>
                </c:pt>
                <c:pt idx="115">
                  <c:v>-74.693939810000003</c:v>
                </c:pt>
                <c:pt idx="116">
                  <c:v>-74.80474323</c:v>
                </c:pt>
                <c:pt idx="117">
                  <c:v>-74.918750360000004</c:v>
                </c:pt>
                <c:pt idx="118">
                  <c:v>-75.035885530000002</c:v>
                </c:pt>
                <c:pt idx="119">
                  <c:v>-75.156052869999996</c:v>
                </c:pt>
                <c:pt idx="120">
                  <c:v>-75.279294539999995</c:v>
                </c:pt>
                <c:pt idx="121">
                  <c:v>-75.405725950000004</c:v>
                </c:pt>
                <c:pt idx="122">
                  <c:v>-75.535277120000003</c:v>
                </c:pt>
                <c:pt idx="123">
                  <c:v>-75.667867090000001</c:v>
                </c:pt>
                <c:pt idx="124">
                  <c:v>-75.803454250000001</c:v>
                </c:pt>
                <c:pt idx="125">
                  <c:v>-75.942058650000007</c:v>
                </c:pt>
                <c:pt idx="126">
                  <c:v>-76.083763149999996</c:v>
                </c:pt>
                <c:pt idx="127">
                  <c:v>-76.228450010000003</c:v>
                </c:pt>
                <c:pt idx="128">
                  <c:v>-76.375880980000005</c:v>
                </c:pt>
                <c:pt idx="129">
                  <c:v>-76.526398409999999</c:v>
                </c:pt>
                <c:pt idx="130">
                  <c:v>-76.679867669999993</c:v>
                </c:pt>
                <c:pt idx="131">
                  <c:v>-76.836346669999998</c:v>
                </c:pt>
                <c:pt idx="132">
                  <c:v>-76.995699130000006</c:v>
                </c:pt>
                <c:pt idx="133">
                  <c:v>-77.157664760000003</c:v>
                </c:pt>
                <c:pt idx="134">
                  <c:v>-77.322627170000004</c:v>
                </c:pt>
                <c:pt idx="135">
                  <c:v>-77.490445399999999</c:v>
                </c:pt>
                <c:pt idx="136">
                  <c:v>-77.66111137</c:v>
                </c:pt>
                <c:pt idx="137">
                  <c:v>-77.834657759999999</c:v>
                </c:pt>
                <c:pt idx="138">
                  <c:v>-78.010978359999996</c:v>
                </c:pt>
                <c:pt idx="139">
                  <c:v>-78.189931099999995</c:v>
                </c:pt>
                <c:pt idx="140">
                  <c:v>-78.371571639999999</c:v>
                </c:pt>
                <c:pt idx="141">
                  <c:v>-78.556203710000005</c:v>
                </c:pt>
                <c:pt idx="142">
                  <c:v>-78.7435622</c:v>
                </c:pt>
                <c:pt idx="143">
                  <c:v>-78.933359289999999</c:v>
                </c:pt>
                <c:pt idx="144">
                  <c:v>-79.126047700000001</c:v>
                </c:pt>
                <c:pt idx="145">
                  <c:v>-79.321473150000003</c:v>
                </c:pt>
                <c:pt idx="146">
                  <c:v>-79.519653210000001</c:v>
                </c:pt>
                <c:pt idx="147">
                  <c:v>-79.720657009999996</c:v>
                </c:pt>
                <c:pt idx="148">
                  <c:v>-79.924396709999996</c:v>
                </c:pt>
                <c:pt idx="149">
                  <c:v>-80.130755890000003</c:v>
                </c:pt>
                <c:pt idx="150">
                  <c:v>-80.339837419999995</c:v>
                </c:pt>
                <c:pt idx="151">
                  <c:v>-80.551870780000002</c:v>
                </c:pt>
                <c:pt idx="152">
                  <c:v>-80.766694319999999</c:v>
                </c:pt>
                <c:pt idx="153">
                  <c:v>-80.984143930000002</c:v>
                </c:pt>
                <c:pt idx="154">
                  <c:v>-81.204105260000006</c:v>
                </c:pt>
                <c:pt idx="155">
                  <c:v>-81.426859919999998</c:v>
                </c:pt>
                <c:pt idx="156">
                  <c:v>-81.652917689999995</c:v>
                </c:pt>
                <c:pt idx="157">
                  <c:v>-81.88245336</c:v>
                </c:pt>
                <c:pt idx="158">
                  <c:v>-82.115084809999999</c:v>
                </c:pt>
                <c:pt idx="159">
                  <c:v>-82.349872110000007</c:v>
                </c:pt>
                <c:pt idx="160">
                  <c:v>-82.556715339999997</c:v>
                </c:pt>
                <c:pt idx="161">
                  <c:v>-82.660377420000003</c:v>
                </c:pt>
                <c:pt idx="162">
                  <c:v>-82.764242319999994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CEF-4A1C-88D8-7F4CE1D13145}"/>
            </c:ext>
          </c:extLst>
        </c:ser>
        <c:ser>
          <c:idx val="5"/>
          <c:order val="11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digitizedData!$S$6:$S$20</c:f>
              <c:numCache>
                <c:formatCode>0.000</c:formatCode>
                <c:ptCount val="15"/>
                <c:pt idx="0">
                  <c:v>6.4901139483363499</c:v>
                </c:pt>
                <c:pt idx="1">
                  <c:v>6.4915170498510699</c:v>
                </c:pt>
                <c:pt idx="2">
                  <c:v>6.1558589584592003</c:v>
                </c:pt>
                <c:pt idx="3">
                  <c:v>5.7229342491599597</c:v>
                </c:pt>
                <c:pt idx="4">
                  <c:v>5.0246875695614799</c:v>
                </c:pt>
                <c:pt idx="5">
                  <c:v>4.1814235592160296</c:v>
                </c:pt>
                <c:pt idx="6">
                  <c:v>3.2656056221579099</c:v>
                </c:pt>
                <c:pt idx="7">
                  <c:v>2.1565217667822001</c:v>
                </c:pt>
                <c:pt idx="8">
                  <c:v>1.24016069365387</c:v>
                </c:pt>
                <c:pt idx="9">
                  <c:v>0.10640940842263601</c:v>
                </c:pt>
                <c:pt idx="10">
                  <c:v>-0.37607646728357802</c:v>
                </c:pt>
                <c:pt idx="11">
                  <c:v>-1.0759072937535099</c:v>
                </c:pt>
                <c:pt idx="12">
                  <c:v>-2.2343712701794498</c:v>
                </c:pt>
                <c:pt idx="13">
                  <c:v>-2.86201026065019</c:v>
                </c:pt>
                <c:pt idx="14">
                  <c:v>-1.72744427131363</c:v>
                </c:pt>
              </c:numCache>
            </c:numRef>
          </c:xVal>
          <c:yVal>
            <c:numRef>
              <c:f>digitizedData!$U$6:$U$20</c:f>
              <c:numCache>
                <c:formatCode>0.000</c:formatCode>
                <c:ptCount val="15"/>
                <c:pt idx="0">
                  <c:v>-83.789493433395876</c:v>
                </c:pt>
                <c:pt idx="1">
                  <c:v>-83.044446529080687</c:v>
                </c:pt>
                <c:pt idx="2">
                  <c:v>-81.938893058161355</c:v>
                </c:pt>
                <c:pt idx="3">
                  <c:v>-81.241913696060053</c:v>
                </c:pt>
                <c:pt idx="4">
                  <c:v>-80.520900562851793</c:v>
                </c:pt>
                <c:pt idx="5">
                  <c:v>-79.944090056285191</c:v>
                </c:pt>
                <c:pt idx="6">
                  <c:v>-79.463414634146361</c:v>
                </c:pt>
                <c:pt idx="7">
                  <c:v>-79.126941838649159</c:v>
                </c:pt>
                <c:pt idx="8">
                  <c:v>-78.93467166979363</c:v>
                </c:pt>
                <c:pt idx="9">
                  <c:v>-78.886604127579744</c:v>
                </c:pt>
                <c:pt idx="10">
                  <c:v>-78.886604127579744</c:v>
                </c:pt>
                <c:pt idx="11">
                  <c:v>-79.006772983114459</c:v>
                </c:pt>
                <c:pt idx="12">
                  <c:v>-79.271144465290817</c:v>
                </c:pt>
                <c:pt idx="13">
                  <c:v>-79.487448405253289</c:v>
                </c:pt>
                <c:pt idx="14">
                  <c:v>-79.102908067542231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CEF-4A1C-88D8-7F4CE1D13145}"/>
            </c:ext>
          </c:extLst>
        </c:ser>
        <c:ser>
          <c:idx val="7"/>
          <c:order val="12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digitizedData!$Y$6:$Y$21</c:f>
              <c:numCache>
                <c:formatCode>0.000</c:formatCode>
                <c:ptCount val="16"/>
                <c:pt idx="0">
                  <c:v>7.3899598712432901</c:v>
                </c:pt>
                <c:pt idx="1">
                  <c:v>7.3328375117497897</c:v>
                </c:pt>
                <c:pt idx="2" formatCode="General">
                  <c:v>7.2642557564847801</c:v>
                </c:pt>
                <c:pt idx="3" formatCode="General">
                  <c:v>7.1139521388034002</c:v>
                </c:pt>
                <c:pt idx="4" formatCode="General">
                  <c:v>6.8126682534046097</c:v>
                </c:pt>
                <c:pt idx="5" formatCode="General">
                  <c:v>6.1628659446078196</c:v>
                </c:pt>
                <c:pt idx="6" formatCode="General">
                  <c:v>5.3964397279876897</c:v>
                </c:pt>
                <c:pt idx="7" formatCode="General">
                  <c:v>4.78064454035668</c:v>
                </c:pt>
                <c:pt idx="8" formatCode="General">
                  <c:v>3.9322781871150099</c:v>
                </c:pt>
                <c:pt idx="9" formatCode="General">
                  <c:v>2.8045645060943198</c:v>
                </c:pt>
                <c:pt idx="10" formatCode="General">
                  <c:v>1.7928635651225</c:v>
                </c:pt>
                <c:pt idx="11" formatCode="General">
                  <c:v>1.0135809978177399</c:v>
                </c:pt>
                <c:pt idx="12" formatCode="General">
                  <c:v>2.4755193547940198E-2</c:v>
                </c:pt>
                <c:pt idx="13" formatCode="General">
                  <c:v>-0.463960751831973</c:v>
                </c:pt>
                <c:pt idx="14" formatCode="General">
                  <c:v>-1.1388427668030101</c:v>
                </c:pt>
                <c:pt idx="15" formatCode="General">
                  <c:v>-1.83718925883003</c:v>
                </c:pt>
              </c:numCache>
            </c:numRef>
          </c:xVal>
          <c:yVal>
            <c:numRef>
              <c:f>digitizedData!$AA$6:$AA$21</c:f>
              <c:numCache>
                <c:formatCode>General</c:formatCode>
                <c:ptCount val="16"/>
                <c:pt idx="0">
                  <c:v>-83.746748184629297</c:v>
                </c:pt>
                <c:pt idx="1">
                  <c:v>-83.190410890487115</c:v>
                </c:pt>
                <c:pt idx="2">
                  <c:v>-82.541350713987924</c:v>
                </c:pt>
                <c:pt idx="3">
                  <c:v>-82.042965221318894</c:v>
                </c:pt>
                <c:pt idx="4">
                  <c:v>-81.405495405114323</c:v>
                </c:pt>
                <c:pt idx="5">
                  <c:v>-80.501447302133286</c:v>
                </c:pt>
                <c:pt idx="6">
                  <c:v>-79.748073882982439</c:v>
                </c:pt>
                <c:pt idx="7">
                  <c:v>-79.31923055208118</c:v>
                </c:pt>
                <c:pt idx="8">
                  <c:v>-78.832435419706769</c:v>
                </c:pt>
                <c:pt idx="9">
                  <c:v>-78.415182449100143</c:v>
                </c:pt>
                <c:pt idx="10">
                  <c:v>-78.171784882912945</c:v>
                </c:pt>
                <c:pt idx="11">
                  <c:v>-78.067471640261289</c:v>
                </c:pt>
                <c:pt idx="12">
                  <c:v>-78.032700559377389</c:v>
                </c:pt>
                <c:pt idx="13">
                  <c:v>-78.079062000555922</c:v>
                </c:pt>
                <c:pt idx="14">
                  <c:v>-78.13701380202906</c:v>
                </c:pt>
                <c:pt idx="15">
                  <c:v>-78.299278846153854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CEF-4A1C-88D8-7F4CE1D13145}"/>
            </c:ext>
          </c:extLst>
        </c:ser>
        <c:ser>
          <c:idx val="8"/>
          <c:order val="13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digitizedData!$AE$6:$AE$23</c:f>
              <c:numCache>
                <c:formatCode>0.000</c:formatCode>
                <c:ptCount val="18"/>
                <c:pt idx="0">
                  <c:v>7.3782822012665896</c:v>
                </c:pt>
                <c:pt idx="1">
                  <c:v>7.4256040489478599</c:v>
                </c:pt>
                <c:pt idx="2" formatCode="General">
                  <c:v>7.3336451263089302</c:v>
                </c:pt>
                <c:pt idx="3" formatCode="General">
                  <c:v>7.2067623308425004</c:v>
                </c:pt>
                <c:pt idx="4" formatCode="General">
                  <c:v>6.9751079168935499</c:v>
                </c:pt>
                <c:pt idx="5" formatCode="General">
                  <c:v>6.6852397724252501</c:v>
                </c:pt>
                <c:pt idx="6" formatCode="General">
                  <c:v>6.24426039571643</c:v>
                </c:pt>
                <c:pt idx="7" formatCode="General">
                  <c:v>5.7682698364980398</c:v>
                </c:pt>
                <c:pt idx="8" formatCode="General">
                  <c:v>4.9666578180041903</c:v>
                </c:pt>
                <c:pt idx="9" formatCode="General">
                  <c:v>3.9788579024986901</c:v>
                </c:pt>
                <c:pt idx="10" formatCode="General">
                  <c:v>3.0837372145091999</c:v>
                </c:pt>
                <c:pt idx="11" formatCode="General">
                  <c:v>1.9906854772698099</c:v>
                </c:pt>
                <c:pt idx="12" formatCode="General">
                  <c:v>1.00205611978466</c:v>
                </c:pt>
                <c:pt idx="13" formatCode="General">
                  <c:v>7.1356736352143901E-2</c:v>
                </c:pt>
                <c:pt idx="14" formatCode="General">
                  <c:v>-0.44056175703754402</c:v>
                </c:pt>
                <c:pt idx="15" formatCode="General">
                  <c:v>-1.15036764483608</c:v>
                </c:pt>
                <c:pt idx="16" formatCode="0.00E+00">
                  <c:v>-1.9302177250743</c:v>
                </c:pt>
                <c:pt idx="17" formatCode="0.00E+00">
                  <c:v>-2.8498506063045999</c:v>
                </c:pt>
              </c:numCache>
            </c:numRef>
          </c:xVal>
          <c:yVal>
            <c:numRef>
              <c:f>digitizedData!$AG$6:$AG$23</c:f>
              <c:numCache>
                <c:formatCode>General</c:formatCode>
                <c:ptCount val="18"/>
                <c:pt idx="0">
                  <c:v>-83.769928905218549</c:v>
                </c:pt>
                <c:pt idx="1">
                  <c:v>-83.352675934611923</c:v>
                </c:pt>
                <c:pt idx="2">
                  <c:v>-82.76156755958587</c:v>
                </c:pt>
                <c:pt idx="3">
                  <c:v>-82.182049544854436</c:v>
                </c:pt>
                <c:pt idx="4">
                  <c:v>-81.637302611006902</c:v>
                </c:pt>
                <c:pt idx="5">
                  <c:v>-81.115736397748606</c:v>
                </c:pt>
                <c:pt idx="6">
                  <c:v>-80.524628022722538</c:v>
                </c:pt>
                <c:pt idx="7">
                  <c:v>-79.991471449169637</c:v>
                </c:pt>
                <c:pt idx="8">
                  <c:v>-79.388772713848951</c:v>
                </c:pt>
                <c:pt idx="9">
                  <c:v>-78.809254699117517</c:v>
                </c:pt>
                <c:pt idx="10">
                  <c:v>-78.438363169689396</c:v>
                </c:pt>
                <c:pt idx="11">
                  <c:v>-78.148604162323693</c:v>
                </c:pt>
                <c:pt idx="12">
                  <c:v>-78.009519838788151</c:v>
                </c:pt>
                <c:pt idx="13">
                  <c:v>-77.997929478493518</c:v>
                </c:pt>
                <c:pt idx="14">
                  <c:v>-78.009519838788151</c:v>
                </c:pt>
                <c:pt idx="15">
                  <c:v>-78.079062000555922</c:v>
                </c:pt>
                <c:pt idx="16">
                  <c:v>-78.276098125564602</c:v>
                </c:pt>
                <c:pt idx="17">
                  <c:v>-78.565857132930319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CEF-4A1C-88D8-7F4CE1D13145}"/>
            </c:ext>
          </c:extLst>
        </c:ser>
        <c:ser>
          <c:idx val="14"/>
          <c:order val="14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digitizedData!$AI$6:$AI$20</c:f>
              <c:numCache>
                <c:formatCode>0.000</c:formatCode>
                <c:ptCount val="15"/>
                <c:pt idx="0">
                  <c:v>8.8166611930243608</c:v>
                </c:pt>
                <c:pt idx="1">
                  <c:v>8.7480357829183095</c:v>
                </c:pt>
                <c:pt idx="2" formatCode="General">
                  <c:v>8.5821299250512393</c:v>
                </c:pt>
                <c:pt idx="3" formatCode="General">
                  <c:v>8.0956229146276701</c:v>
                </c:pt>
                <c:pt idx="4" formatCode="General">
                  <c:v>7.4968007291908298</c:v>
                </c:pt>
                <c:pt idx="5" formatCode="General">
                  <c:v>6.8420043065797103</c:v>
                </c:pt>
                <c:pt idx="6" formatCode="General">
                  <c:v>5.9500573255334102</c:v>
                </c:pt>
                <c:pt idx="7" formatCode="General">
                  <c:v>4.2904225029610803</c:v>
                </c:pt>
                <c:pt idx="8" formatCode="General">
                  <c:v>2.3091911974566601</c:v>
                </c:pt>
                <c:pt idx="9" formatCode="General">
                  <c:v>1.0390710594977099</c:v>
                </c:pt>
                <c:pt idx="10" formatCode="General">
                  <c:v>3.3944537585677698E-2</c:v>
                </c:pt>
                <c:pt idx="11" formatCode="General">
                  <c:v>-0.60833167661678</c:v>
                </c:pt>
                <c:pt idx="12" formatCode="General">
                  <c:v>-1.50205977517728</c:v>
                </c:pt>
                <c:pt idx="13" formatCode="General">
                  <c:v>-2.3121277363794901</c:v>
                </c:pt>
                <c:pt idx="14" formatCode="General">
                  <c:v>-2.7731490506071901</c:v>
                </c:pt>
              </c:numCache>
            </c:numRef>
          </c:xVal>
          <c:yVal>
            <c:numRef>
              <c:f>digitizedData!$AK$6:$AK$20</c:f>
              <c:numCache>
                <c:formatCode>General</c:formatCode>
                <c:ptCount val="15"/>
                <c:pt idx="0">
                  <c:v>-83.549712059620603</c:v>
                </c:pt>
                <c:pt idx="1">
                  <c:v>-82.923832603710665</c:v>
                </c:pt>
                <c:pt idx="2">
                  <c:v>-82.061509797790293</c:v>
                </c:pt>
                <c:pt idx="3">
                  <c:v>-80.934926777152398</c:v>
                </c:pt>
                <c:pt idx="4">
                  <c:v>-80.142146132999812</c:v>
                </c:pt>
                <c:pt idx="5">
                  <c:v>-79.418907650614983</c:v>
                </c:pt>
                <c:pt idx="6">
                  <c:v>-78.598310141755277</c:v>
                </c:pt>
                <c:pt idx="7">
                  <c:v>-77.694262038774241</c:v>
                </c:pt>
                <c:pt idx="8">
                  <c:v>-77.054474150510742</c:v>
                </c:pt>
                <c:pt idx="9">
                  <c:v>-76.887572962268095</c:v>
                </c:pt>
                <c:pt idx="10">
                  <c:v>-76.859756097560989</c:v>
                </c:pt>
                <c:pt idx="11">
                  <c:v>-76.901481394621641</c:v>
                </c:pt>
                <c:pt idx="12">
                  <c:v>-77.026657285803637</c:v>
                </c:pt>
                <c:pt idx="13">
                  <c:v>-77.207466906399844</c:v>
                </c:pt>
                <c:pt idx="14">
                  <c:v>-77.374368094642492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CEF-4A1C-88D8-7F4CE1D13145}"/>
            </c:ext>
          </c:extLst>
        </c:ser>
        <c:ser>
          <c:idx val="15"/>
          <c:order val="15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digitizedData!$AM$6:$AM$21</c:f>
              <c:numCache>
                <c:formatCode>0.00%</c:formatCode>
                <c:ptCount val="16"/>
                <c:pt idx="0" formatCode="0.000">
                  <c:v>8.8724520798662994</c:v>
                </c:pt>
                <c:pt idx="1">
                  <c:v>8.8317744989904607</c:v>
                </c:pt>
                <c:pt idx="2" formatCode="0.00E+00">
                  <c:v>8.6658424482187701</c:v>
                </c:pt>
                <c:pt idx="3" formatCode="0.00E+00">
                  <c:v>8.3324853511120196</c:v>
                </c:pt>
                <c:pt idx="4" formatCode="0.00E+00">
                  <c:v>7.6920950260422503</c:v>
                </c:pt>
                <c:pt idx="5" formatCode="0.00E+00">
                  <c:v>7.1627364236593198</c:v>
                </c:pt>
                <c:pt idx="6" formatCode="0.00E+00">
                  <c:v>6.4101880810040104</c:v>
                </c:pt>
                <c:pt idx="7" formatCode="0.00E+00">
                  <c:v>5.4621097053557097</c:v>
                </c:pt>
                <c:pt idx="8" formatCode="0.00E+00">
                  <c:v>4.3602265937750602</c:v>
                </c:pt>
                <c:pt idx="9" formatCode="0.00E+00">
                  <c:v>3.0767480744595899</c:v>
                </c:pt>
                <c:pt idx="10" formatCode="0.00E+00">
                  <c:v>1.84869374132137</c:v>
                </c:pt>
                <c:pt idx="11" formatCode="0.00E+00">
                  <c:v>0.103879592922758</c:v>
                </c:pt>
                <c:pt idx="12" formatCode="0.00E+00">
                  <c:v>-0.203284599563364</c:v>
                </c:pt>
                <c:pt idx="13" formatCode="0.00E+00">
                  <c:v>-1.41813770877278</c:v>
                </c:pt>
                <c:pt idx="14" formatCode="0.00E+00">
                  <c:v>-2.3539578050586298</c:v>
                </c:pt>
                <c:pt idx="15" formatCode="0.00E+00">
                  <c:v>-2.8847570171956902</c:v>
                </c:pt>
              </c:numCache>
            </c:numRef>
          </c:xVal>
          <c:yVal>
            <c:numRef>
              <c:f>digitizedData!$AO$6:$AO$21</c:f>
              <c:numCache>
                <c:formatCode>General</c:formatCode>
                <c:ptCount val="16"/>
                <c:pt idx="0">
                  <c:v>-83.577528924327709</c:v>
                </c:pt>
                <c:pt idx="1">
                  <c:v>-82.93774103606421</c:v>
                </c:pt>
                <c:pt idx="2">
                  <c:v>-82.089326662497399</c:v>
                </c:pt>
                <c:pt idx="3">
                  <c:v>-81.185278559516377</c:v>
                </c:pt>
                <c:pt idx="4">
                  <c:v>-80.225596727121129</c:v>
                </c:pt>
                <c:pt idx="5">
                  <c:v>-79.613625703564736</c:v>
                </c:pt>
                <c:pt idx="6">
                  <c:v>-78.904295653533467</c:v>
                </c:pt>
                <c:pt idx="7">
                  <c:v>-78.236690900562863</c:v>
                </c:pt>
                <c:pt idx="8">
                  <c:v>-77.694262038774241</c:v>
                </c:pt>
                <c:pt idx="9">
                  <c:v>-77.207466906399844</c:v>
                </c:pt>
                <c:pt idx="10">
                  <c:v>-76.94320669168232</c:v>
                </c:pt>
                <c:pt idx="11">
                  <c:v>-76.790213935793219</c:v>
                </c:pt>
                <c:pt idx="12">
                  <c:v>-76.804122368146764</c:v>
                </c:pt>
                <c:pt idx="13">
                  <c:v>-76.94320669168232</c:v>
                </c:pt>
                <c:pt idx="14">
                  <c:v>-77.179650041692739</c:v>
                </c:pt>
                <c:pt idx="15">
                  <c:v>-77.33264279758184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CEF-4A1C-88D8-7F4CE1D13145}"/>
            </c:ext>
          </c:extLst>
        </c:ser>
        <c:ser>
          <c:idx val="16"/>
          <c:order val="16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digitizedData!$AQ$6:$AQ$24</c:f>
              <c:numCache>
                <c:formatCode>0.00%</c:formatCode>
                <c:ptCount val="19"/>
                <c:pt idx="0" formatCode="0.000">
                  <c:v>11.0369289460966</c:v>
                </c:pt>
                <c:pt idx="1">
                  <c:v>10.9405390570927</c:v>
                </c:pt>
                <c:pt idx="2" formatCode="0.00E+00">
                  <c:v>10.6492739577113</c:v>
                </c:pt>
                <c:pt idx="3" formatCode="0.00E+00">
                  <c:v>10.218479255415801</c:v>
                </c:pt>
                <c:pt idx="4" formatCode="0.00E+00">
                  <c:v>9.6616442960858695</c:v>
                </c:pt>
                <c:pt idx="5" formatCode="0.00E+00">
                  <c:v>8.4078161448009503</c:v>
                </c:pt>
                <c:pt idx="6" formatCode="0.00E+00">
                  <c:v>7.7386660104577301</c:v>
                </c:pt>
                <c:pt idx="7" formatCode="0.00E+00">
                  <c:v>7.0136987963679402</c:v>
                </c:pt>
                <c:pt idx="8" formatCode="0.00E+00">
                  <c:v>6.2466919703620398</c:v>
                </c:pt>
                <c:pt idx="9" formatCode="0.00E+00">
                  <c:v>5.04710932454645</c:v>
                </c:pt>
                <c:pt idx="10" formatCode="0.00E+00">
                  <c:v>4.1123369444454196</c:v>
                </c:pt>
                <c:pt idx="11" formatCode="0.00E+00">
                  <c:v>3.0936686908445199</c:v>
                </c:pt>
                <c:pt idx="12" formatCode="0.00E+00">
                  <c:v>2.20049064328105</c:v>
                </c:pt>
                <c:pt idx="13" formatCode="0.00E+00">
                  <c:v>1.5724633691922101</c:v>
                </c:pt>
                <c:pt idx="14" formatCode="0.00E+00">
                  <c:v>0.46968969885447098</c:v>
                </c:pt>
                <c:pt idx="15" formatCode="0.00E+00">
                  <c:v>-0.25627284561089703</c:v>
                </c:pt>
                <c:pt idx="16" formatCode="0.00E+00">
                  <c:v>-1.0800920817389399</c:v>
                </c:pt>
                <c:pt idx="17" formatCode="0.00E+00">
                  <c:v>-2.23920668991566</c:v>
                </c:pt>
                <c:pt idx="18" formatCode="0.00E+00">
                  <c:v>-3.0213792076969002</c:v>
                </c:pt>
              </c:numCache>
            </c:numRef>
          </c:xVal>
          <c:yVal>
            <c:numRef>
              <c:f>digitizedData!$AS$6:$AS$23</c:f>
              <c:numCache>
                <c:formatCode>General</c:formatCode>
                <c:ptCount val="18"/>
                <c:pt idx="0">
                  <c:v>-83.285451844903065</c:v>
                </c:pt>
                <c:pt idx="1">
                  <c:v>-82.57612179487181</c:v>
                </c:pt>
                <c:pt idx="2">
                  <c:v>-81.560806233062351</c:v>
                </c:pt>
                <c:pt idx="3">
                  <c:v>-80.503765374192213</c:v>
                </c:pt>
                <c:pt idx="4">
                  <c:v>-79.655351000625402</c:v>
                </c:pt>
                <c:pt idx="5">
                  <c:v>-78.250599332916408</c:v>
                </c:pt>
                <c:pt idx="6">
                  <c:v>-77.735987335834906</c:v>
                </c:pt>
                <c:pt idx="7">
                  <c:v>-77.207466906399844</c:v>
                </c:pt>
                <c:pt idx="8">
                  <c:v>-76.762397071086099</c:v>
                </c:pt>
                <c:pt idx="9">
                  <c:v>-76.206059776943931</c:v>
                </c:pt>
                <c:pt idx="10">
                  <c:v>-75.886165832812182</c:v>
                </c:pt>
                <c:pt idx="11">
                  <c:v>-75.635814050448204</c:v>
                </c:pt>
                <c:pt idx="12">
                  <c:v>-75.468912862205556</c:v>
                </c:pt>
                <c:pt idx="13">
                  <c:v>-75.35764540337712</c:v>
                </c:pt>
                <c:pt idx="14">
                  <c:v>-75.288103241609349</c:v>
                </c:pt>
                <c:pt idx="15">
                  <c:v>-75.288103241609349</c:v>
                </c:pt>
                <c:pt idx="16">
                  <c:v>-75.35764540337712</c:v>
                </c:pt>
                <c:pt idx="17">
                  <c:v>-75.552363456326873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CEF-4A1C-88D8-7F4CE1D13145}"/>
            </c:ext>
          </c:extLst>
        </c:ser>
        <c:ser>
          <c:idx val="17"/>
          <c:order val="17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digitizedData!$AU$6:$AU$25</c:f>
              <c:numCache>
                <c:formatCode>0.000</c:formatCode>
                <c:ptCount val="20"/>
                <c:pt idx="0">
                  <c:v>11.137656731769701</c:v>
                </c:pt>
                <c:pt idx="1">
                  <c:v>10.8764982137182</c:v>
                </c:pt>
                <c:pt idx="2" formatCode="0.00E+00">
                  <c:v>10.5752238104473</c:v>
                </c:pt>
                <c:pt idx="3" formatCode="0.00E+00">
                  <c:v>10.0384014765663</c:v>
                </c:pt>
                <c:pt idx="4" formatCode="0.00E+00">
                  <c:v>9.5291581558773508</c:v>
                </c:pt>
                <c:pt idx="5" formatCode="0.00E+00">
                  <c:v>8.8013248397890607</c:v>
                </c:pt>
                <c:pt idx="6" formatCode="0.00E+00">
                  <c:v>8.0563967460580699</c:v>
                </c:pt>
                <c:pt idx="7" formatCode="0.00E+00">
                  <c:v>7.1823525546882401</c:v>
                </c:pt>
                <c:pt idx="8" formatCode="0.00E+00">
                  <c:v>6.3921506686904399</c:v>
                </c:pt>
                <c:pt idx="9" formatCode="0.00E+00">
                  <c:v>5.5626328993826002</c:v>
                </c:pt>
                <c:pt idx="10" formatCode="0.00E+00">
                  <c:v>4.5085566993777801</c:v>
                </c:pt>
                <c:pt idx="11" formatCode="0.00E+00">
                  <c:v>3.6674283760429001</c:v>
                </c:pt>
                <c:pt idx="12" formatCode="0.00E+00">
                  <c:v>2.69724711311467</c:v>
                </c:pt>
                <c:pt idx="13" formatCode="0.00E+00">
                  <c:v>1.9905085842160299</c:v>
                </c:pt>
                <c:pt idx="14" formatCode="0.00E+00">
                  <c:v>0.71710554494800705</c:v>
                </c:pt>
                <c:pt idx="15" formatCode="0.00E+00">
                  <c:v>7.7535597415200996E-2</c:v>
                </c:pt>
                <c:pt idx="16" formatCode="0.00E+00">
                  <c:v>-0.66870828892991996</c:v>
                </c:pt>
                <c:pt idx="17" formatCode="0.00E+00">
                  <c:v>-1.37578366073777</c:v>
                </c:pt>
                <c:pt idx="18" formatCode="0.00E+00">
                  <c:v>-2.0604800317645999</c:v>
                </c:pt>
                <c:pt idx="19" formatCode="0.00E+00">
                  <c:v>-3.10453515522024</c:v>
                </c:pt>
              </c:numCache>
            </c:numRef>
          </c:xVal>
          <c:yVal>
            <c:numRef>
              <c:f>digitizedData!$AW$6:$AW$25</c:f>
              <c:numCache>
                <c:formatCode>General</c:formatCode>
                <c:ptCount val="20"/>
                <c:pt idx="0">
                  <c:v>-83.236727615769439</c:v>
                </c:pt>
                <c:pt idx="1">
                  <c:v>-81.889661242792258</c:v>
                </c:pt>
                <c:pt idx="2">
                  <c:v>-80.989753831799192</c:v>
                </c:pt>
                <c:pt idx="3">
                  <c:v>-80.039541037582921</c:v>
                </c:pt>
                <c:pt idx="4">
                  <c:v>-79.340855159482729</c:v>
                </c:pt>
                <c:pt idx="5">
                  <c:v>-78.524790053861693</c:v>
                </c:pt>
                <c:pt idx="6">
                  <c:v>-77.848462123860699</c:v>
                </c:pt>
                <c:pt idx="7">
                  <c:v>-77.21126060303331</c:v>
                </c:pt>
                <c:pt idx="8">
                  <c:v>-76.741743692949981</c:v>
                </c:pt>
                <c:pt idx="9">
                  <c:v>-76.294584730965852</c:v>
                </c:pt>
                <c:pt idx="10">
                  <c:v>-75.920089100304153</c:v>
                </c:pt>
                <c:pt idx="11">
                  <c:v>-75.679741158237675</c:v>
                </c:pt>
                <c:pt idx="12">
                  <c:v>-75.444982703196018</c:v>
                </c:pt>
                <c:pt idx="13">
                  <c:v>-75.344371936749582</c:v>
                </c:pt>
                <c:pt idx="14">
                  <c:v>-75.243761170303159</c:v>
                </c:pt>
                <c:pt idx="15">
                  <c:v>-75.226992709228753</c:v>
                </c:pt>
                <c:pt idx="16">
                  <c:v>-75.249350657327952</c:v>
                </c:pt>
                <c:pt idx="17">
                  <c:v>-75.327603475675176</c:v>
                </c:pt>
                <c:pt idx="18">
                  <c:v>-75.439393216171212</c:v>
                </c:pt>
                <c:pt idx="19">
                  <c:v>-75.702099106336888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CEF-4A1C-88D8-7F4CE1D13145}"/>
            </c:ext>
          </c:extLst>
        </c:ser>
        <c:ser>
          <c:idx val="18"/>
          <c:order val="18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digitizedData!$AY$6:$AY$20</c:f>
              <c:numCache>
                <c:formatCode>0.000</c:formatCode>
                <c:ptCount val="15"/>
                <c:pt idx="0">
                  <c:v>4.7280535533625603</c:v>
                </c:pt>
                <c:pt idx="1">
                  <c:v>6.16805563210999</c:v>
                </c:pt>
                <c:pt idx="2" formatCode="0.00E+00">
                  <c:v>7.8085591571474096</c:v>
                </c:pt>
                <c:pt idx="3" formatCode="0.00E+00">
                  <c:v>9.7162303093152609</c:v>
                </c:pt>
                <c:pt idx="4" formatCode="0.00E+00">
                  <c:v>11.4723388381863</c:v>
                </c:pt>
                <c:pt idx="5" formatCode="0.00E+00">
                  <c:v>12.960116774961699</c:v>
                </c:pt>
                <c:pt idx="6" formatCode="0.00E+00">
                  <c:v>13.7443323393034</c:v>
                </c:pt>
                <c:pt idx="7" formatCode="0.00E+00">
                  <c:v>14.0940390474743</c:v>
                </c:pt>
                <c:pt idx="8" formatCode="0.00E+00">
                  <c:v>14.1931739528825</c:v>
                </c:pt>
                <c:pt idx="9" formatCode="0.00E+00">
                  <c:v>3.13714891251476</c:v>
                </c:pt>
                <c:pt idx="10" formatCode="0.00E+00">
                  <c:v>1.21083888941888</c:v>
                </c:pt>
                <c:pt idx="11" formatCode="0.00E+00">
                  <c:v>7.1667558820308397E-2</c:v>
                </c:pt>
                <c:pt idx="12" formatCode="0.00E+00">
                  <c:v>-0.95032719366741603</c:v>
                </c:pt>
                <c:pt idx="13" formatCode="0.00E+00">
                  <c:v>-2.3579234108181999</c:v>
                </c:pt>
                <c:pt idx="14" formatCode="0.00E+00">
                  <c:v>-3.07855307990281</c:v>
                </c:pt>
              </c:numCache>
            </c:numRef>
          </c:xVal>
          <c:yVal>
            <c:numRef>
              <c:f>digitizedData!$BA$6:$BA$20</c:f>
              <c:numCache>
                <c:formatCode>General</c:formatCode>
                <c:ptCount val="15"/>
                <c:pt idx="0">
                  <c:v>-73.638563164477802</c:v>
                </c:pt>
                <c:pt idx="1">
                  <c:v>-74.039126016260212</c:v>
                </c:pt>
                <c:pt idx="2">
                  <c:v>-74.723420888055045</c:v>
                </c:pt>
                <c:pt idx="3">
                  <c:v>-75.875039086929334</c:v>
                </c:pt>
                <c:pt idx="4">
                  <c:v>-77.443910256410263</c:v>
                </c:pt>
                <c:pt idx="5">
                  <c:v>-79.162992495309581</c:v>
                </c:pt>
                <c:pt idx="6">
                  <c:v>-80.848694496560356</c:v>
                </c:pt>
                <c:pt idx="7">
                  <c:v>-81.966932457786129</c:v>
                </c:pt>
                <c:pt idx="8">
                  <c:v>-82.701297686053792</c:v>
                </c:pt>
                <c:pt idx="9">
                  <c:v>-73.304760787992507</c:v>
                </c:pt>
                <c:pt idx="10">
                  <c:v>-73.154549718574202</c:v>
                </c:pt>
                <c:pt idx="11">
                  <c:v>-73.137859599749902</c:v>
                </c:pt>
                <c:pt idx="12">
                  <c:v>-73.171239837398403</c:v>
                </c:pt>
                <c:pt idx="13">
                  <c:v>-73.354831144465308</c:v>
                </c:pt>
                <c:pt idx="14">
                  <c:v>-73.488352095059511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FCEF-4A1C-88D8-7F4CE1D13145}"/>
            </c:ext>
          </c:extLst>
        </c:ser>
        <c:ser>
          <c:idx val="19"/>
          <c:order val="19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digitizedData!$BC$6:$BC$20</c:f>
              <c:numCache>
                <c:formatCode>0.00E+00</c:formatCode>
                <c:ptCount val="15"/>
                <c:pt idx="0" formatCode="0.000">
                  <c:v>-3.1424908331785799</c:v>
                </c:pt>
                <c:pt idx="1">
                  <c:v>-2.0136639537115202</c:v>
                </c:pt>
                <c:pt idx="2">
                  <c:v>-0.57074049300207297</c:v>
                </c:pt>
                <c:pt idx="3">
                  <c:v>0.87187738382013602</c:v>
                </c:pt>
                <c:pt idx="4">
                  <c:v>2.6283735676795499</c:v>
                </c:pt>
                <c:pt idx="5">
                  <c:v>4.2916230110895297</c:v>
                </c:pt>
                <c:pt idx="6">
                  <c:v>5.9194902058411403</c:v>
                </c:pt>
                <c:pt idx="7">
                  <c:v>7.4657010204379404</c:v>
                </c:pt>
                <c:pt idx="8">
                  <c:v>8.8255929734999903</c:v>
                </c:pt>
                <c:pt idx="9">
                  <c:v>10.394220548967899</c:v>
                </c:pt>
                <c:pt idx="10">
                  <c:v>12.0202324129756</c:v>
                </c:pt>
                <c:pt idx="11">
                  <c:v>13.111232372686301</c:v>
                </c:pt>
                <c:pt idx="12">
                  <c:v>14.027394694054401</c:v>
                </c:pt>
                <c:pt idx="13">
                  <c:v>14.4316821768738</c:v>
                </c:pt>
                <c:pt idx="14">
                  <c:v>14.4305471510069</c:v>
                </c:pt>
              </c:numCache>
            </c:numRef>
          </c:xVal>
          <c:yVal>
            <c:numRef>
              <c:f>digitizedData!$BE$6:$BE$20</c:f>
              <c:numCache>
                <c:formatCode>General</c:formatCode>
                <c:ptCount val="15"/>
                <c:pt idx="0">
                  <c:v>-73.338604640052907</c:v>
                </c:pt>
                <c:pt idx="1">
                  <c:v>-73.164749235633408</c:v>
                </c:pt>
                <c:pt idx="2">
                  <c:v>-73.0024841915086</c:v>
                </c:pt>
                <c:pt idx="3">
                  <c:v>-73.0024841915086</c:v>
                </c:pt>
                <c:pt idx="4">
                  <c:v>-73.129978154749509</c:v>
                </c:pt>
                <c:pt idx="5">
                  <c:v>-73.350195000347512</c:v>
                </c:pt>
                <c:pt idx="6">
                  <c:v>-73.825399772427303</c:v>
                </c:pt>
                <c:pt idx="7">
                  <c:v>-74.416508147453271</c:v>
                </c:pt>
                <c:pt idx="8">
                  <c:v>-75.100339404836362</c:v>
                </c:pt>
                <c:pt idx="9">
                  <c:v>-76.14347183135294</c:v>
                </c:pt>
                <c:pt idx="10">
                  <c:v>-77.603857228476144</c:v>
                </c:pt>
                <c:pt idx="11">
                  <c:v>-78.983110103536944</c:v>
                </c:pt>
                <c:pt idx="12">
                  <c:v>-80.536218383017172</c:v>
                </c:pt>
                <c:pt idx="13">
                  <c:v>-82.07773630220278</c:v>
                </c:pt>
                <c:pt idx="14">
                  <c:v>-82.680435037523466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FCEF-4A1C-88D8-7F4CE1D13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0791464"/>
        <c:axId val="780795072"/>
      </c:scatterChart>
      <c:valAx>
        <c:axId val="780791464"/>
        <c:scaling>
          <c:orientation val="minMax"/>
          <c:max val="16"/>
          <c:min val="-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minorGridlines>
          <c:spPr>
            <a:ln>
              <a:noFill/>
              <a:prstDash val="dash"/>
            </a:ln>
          </c:spPr>
        </c:minorGridlines>
        <c:numFmt formatCode="#,##0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0795072"/>
        <c:crossesAt val="-84.149999999999991"/>
        <c:crossBetween val="midCat"/>
        <c:majorUnit val="2"/>
      </c:valAx>
      <c:valAx>
        <c:axId val="780795072"/>
        <c:scaling>
          <c:orientation val="minMax"/>
          <c:max val="-71.35799999999999"/>
          <c:min val="-84.14999999999999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0791464"/>
        <c:crossesAt val="0"/>
        <c:crossBetween val="midCat"/>
      </c:valAx>
      <c:spPr>
        <a:noFill/>
        <a:ln w="12700">
          <a:solidFill>
            <a:schemeClr val="bg1"/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 and 3D FEA solutions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824777474852236E-2"/>
          <c:y val="0.14447564480639724"/>
          <c:w val="0.8601030442135249"/>
          <c:h val="0.74868400889493014"/>
        </c:manualLayout>
      </c:layout>
      <c:scatterChart>
        <c:scatterStyle val="lineMarker"/>
        <c:varyColors val="0"/>
        <c:ser>
          <c:idx val="2"/>
          <c:order val="0"/>
          <c:tx>
            <c:v>3D FEA based solution using BS7910 off-nominal FCGR</c:v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comparison!$S$8:$S$120</c:f>
              <c:numCache>
                <c:formatCode>0.00E+00</c:formatCode>
                <c:ptCount val="113"/>
                <c:pt idx="0">
                  <c:v>0</c:v>
                </c:pt>
                <c:pt idx="1">
                  <c:v>10.016999999999999</c:v>
                </c:pt>
                <c:pt idx="2">
                  <c:v>110.77</c:v>
                </c:pt>
                <c:pt idx="3">
                  <c:v>503.65</c:v>
                </c:pt>
                <c:pt idx="4">
                  <c:v>1008.3</c:v>
                </c:pt>
                <c:pt idx="5">
                  <c:v>2013.5</c:v>
                </c:pt>
                <c:pt idx="6">
                  <c:v>3016.4</c:v>
                </c:pt>
                <c:pt idx="7">
                  <c:v>4019.9</c:v>
                </c:pt>
                <c:pt idx="8">
                  <c:v>5022.6000000000004</c:v>
                </c:pt>
                <c:pt idx="9">
                  <c:v>6025.1</c:v>
                </c:pt>
                <c:pt idx="10">
                  <c:v>7027.2</c:v>
                </c:pt>
                <c:pt idx="11">
                  <c:v>8024</c:v>
                </c:pt>
                <c:pt idx="12">
                  <c:v>9022.7000000000007</c:v>
                </c:pt>
                <c:pt idx="13">
                  <c:v>9523.6</c:v>
                </c:pt>
                <c:pt idx="14">
                  <c:v>9914.2000000000007</c:v>
                </c:pt>
                <c:pt idx="15">
                  <c:v>10014</c:v>
                </c:pt>
                <c:pt idx="16">
                  <c:v>10024</c:v>
                </c:pt>
                <c:pt idx="17">
                  <c:v>10034</c:v>
                </c:pt>
                <c:pt idx="18">
                  <c:v>11024</c:v>
                </c:pt>
                <c:pt idx="19">
                  <c:v>12024</c:v>
                </c:pt>
                <c:pt idx="20">
                  <c:v>13026</c:v>
                </c:pt>
                <c:pt idx="21">
                  <c:v>14026</c:v>
                </c:pt>
                <c:pt idx="22">
                  <c:v>15016</c:v>
                </c:pt>
                <c:pt idx="23">
                  <c:v>15026</c:v>
                </c:pt>
                <c:pt idx="24">
                  <c:v>15036</c:v>
                </c:pt>
                <c:pt idx="25">
                  <c:v>15136</c:v>
                </c:pt>
                <c:pt idx="26">
                  <c:v>15526</c:v>
                </c:pt>
                <c:pt idx="27">
                  <c:v>16026</c:v>
                </c:pt>
                <c:pt idx="28">
                  <c:v>17027</c:v>
                </c:pt>
                <c:pt idx="29">
                  <c:v>18028</c:v>
                </c:pt>
                <c:pt idx="30">
                  <c:v>19029</c:v>
                </c:pt>
                <c:pt idx="31">
                  <c:v>20030</c:v>
                </c:pt>
                <c:pt idx="32">
                  <c:v>21028</c:v>
                </c:pt>
                <c:pt idx="33">
                  <c:v>22028</c:v>
                </c:pt>
                <c:pt idx="34">
                  <c:v>23030</c:v>
                </c:pt>
                <c:pt idx="35">
                  <c:v>24032</c:v>
                </c:pt>
                <c:pt idx="36">
                  <c:v>24533</c:v>
                </c:pt>
                <c:pt idx="37">
                  <c:v>24924</c:v>
                </c:pt>
                <c:pt idx="38">
                  <c:v>25024</c:v>
                </c:pt>
                <c:pt idx="39">
                  <c:v>25034</c:v>
                </c:pt>
                <c:pt idx="40">
                  <c:v>25044</c:v>
                </c:pt>
                <c:pt idx="41">
                  <c:v>26031</c:v>
                </c:pt>
                <c:pt idx="42">
                  <c:v>27029</c:v>
                </c:pt>
                <c:pt idx="43">
                  <c:v>28027</c:v>
                </c:pt>
                <c:pt idx="44">
                  <c:v>29026</c:v>
                </c:pt>
                <c:pt idx="45">
                  <c:v>30018</c:v>
                </c:pt>
                <c:pt idx="46">
                  <c:v>30028</c:v>
                </c:pt>
                <c:pt idx="47">
                  <c:v>30038</c:v>
                </c:pt>
                <c:pt idx="48">
                  <c:v>30138</c:v>
                </c:pt>
                <c:pt idx="49">
                  <c:v>30529</c:v>
                </c:pt>
                <c:pt idx="50">
                  <c:v>31030</c:v>
                </c:pt>
                <c:pt idx="51">
                  <c:v>32030</c:v>
                </c:pt>
                <c:pt idx="52">
                  <c:v>33032</c:v>
                </c:pt>
                <c:pt idx="53">
                  <c:v>34034</c:v>
                </c:pt>
                <c:pt idx="54">
                  <c:v>35038</c:v>
                </c:pt>
                <c:pt idx="55">
                  <c:v>36035</c:v>
                </c:pt>
                <c:pt idx="56">
                  <c:v>37036</c:v>
                </c:pt>
                <c:pt idx="57">
                  <c:v>38034</c:v>
                </c:pt>
                <c:pt idx="58">
                  <c:v>39032</c:v>
                </c:pt>
                <c:pt idx="59">
                  <c:v>39532</c:v>
                </c:pt>
                <c:pt idx="60">
                  <c:v>39923</c:v>
                </c:pt>
                <c:pt idx="61">
                  <c:v>40023</c:v>
                </c:pt>
                <c:pt idx="62">
                  <c:v>40033</c:v>
                </c:pt>
                <c:pt idx="63">
                  <c:v>40043</c:v>
                </c:pt>
                <c:pt idx="64">
                  <c:v>41035</c:v>
                </c:pt>
                <c:pt idx="65">
                  <c:v>42037</c:v>
                </c:pt>
                <c:pt idx="66">
                  <c:v>43039</c:v>
                </c:pt>
                <c:pt idx="67">
                  <c:v>44034</c:v>
                </c:pt>
                <c:pt idx="68">
                  <c:v>45020</c:v>
                </c:pt>
                <c:pt idx="69">
                  <c:v>45030</c:v>
                </c:pt>
                <c:pt idx="70">
                  <c:v>45040</c:v>
                </c:pt>
                <c:pt idx="71">
                  <c:v>45140</c:v>
                </c:pt>
                <c:pt idx="72">
                  <c:v>45529</c:v>
                </c:pt>
                <c:pt idx="73">
                  <c:v>46028</c:v>
                </c:pt>
                <c:pt idx="74">
                  <c:v>47028</c:v>
                </c:pt>
                <c:pt idx="75">
                  <c:v>48026</c:v>
                </c:pt>
                <c:pt idx="76">
                  <c:v>49027</c:v>
                </c:pt>
                <c:pt idx="77">
                  <c:v>50028</c:v>
                </c:pt>
                <c:pt idx="78">
                  <c:v>51025</c:v>
                </c:pt>
                <c:pt idx="79">
                  <c:v>52023</c:v>
                </c:pt>
                <c:pt idx="80">
                  <c:v>53017</c:v>
                </c:pt>
                <c:pt idx="81">
                  <c:v>54020</c:v>
                </c:pt>
                <c:pt idx="82">
                  <c:v>54522</c:v>
                </c:pt>
                <c:pt idx="83">
                  <c:v>54913</c:v>
                </c:pt>
                <c:pt idx="84">
                  <c:v>55013</c:v>
                </c:pt>
                <c:pt idx="85">
                  <c:v>55023</c:v>
                </c:pt>
                <c:pt idx="86">
                  <c:v>55033</c:v>
                </c:pt>
                <c:pt idx="87">
                  <c:v>56020</c:v>
                </c:pt>
                <c:pt idx="88">
                  <c:v>57019</c:v>
                </c:pt>
                <c:pt idx="89">
                  <c:v>58019</c:v>
                </c:pt>
                <c:pt idx="90">
                  <c:v>59018</c:v>
                </c:pt>
                <c:pt idx="91">
                  <c:v>60007</c:v>
                </c:pt>
                <c:pt idx="92">
                  <c:v>60017</c:v>
                </c:pt>
                <c:pt idx="93">
                  <c:v>60027</c:v>
                </c:pt>
                <c:pt idx="94">
                  <c:v>60127</c:v>
                </c:pt>
                <c:pt idx="95">
                  <c:v>60515</c:v>
                </c:pt>
                <c:pt idx="96">
                  <c:v>61016</c:v>
                </c:pt>
                <c:pt idx="97">
                  <c:v>62014</c:v>
                </c:pt>
                <c:pt idx="98">
                  <c:v>63017</c:v>
                </c:pt>
                <c:pt idx="99">
                  <c:v>64021</c:v>
                </c:pt>
                <c:pt idx="100">
                  <c:v>65008</c:v>
                </c:pt>
              </c:numCache>
            </c:numRef>
          </c:xVal>
          <c:yVal>
            <c:numRef>
              <c:f>comparison!$T$8:$T$120</c:f>
              <c:numCache>
                <c:formatCode>0.00E+00</c:formatCode>
                <c:ptCount val="113"/>
                <c:pt idx="0">
                  <c:v>5.7443117283513301</c:v>
                </c:pt>
                <c:pt idx="1">
                  <c:v>5.7450630246171697</c:v>
                </c:pt>
                <c:pt idx="2">
                  <c:v>5.7527773171602297</c:v>
                </c:pt>
                <c:pt idx="3">
                  <c:v>5.7830662405778899</c:v>
                </c:pt>
                <c:pt idx="4">
                  <c:v>5.8219382439541798</c:v>
                </c:pt>
                <c:pt idx="5">
                  <c:v>5.9007914324331496</c:v>
                </c:pt>
                <c:pt idx="6">
                  <c:v>5.9816326815500203</c:v>
                </c:pt>
                <c:pt idx="7">
                  <c:v>6.0643739355719504</c:v>
                </c:pt>
                <c:pt idx="8">
                  <c:v>6.1492375187851804</c:v>
                </c:pt>
                <c:pt idx="9">
                  <c:v>6.2363761482399198</c:v>
                </c:pt>
                <c:pt idx="10">
                  <c:v>6.3258241173435996</c:v>
                </c:pt>
                <c:pt idx="11">
                  <c:v>6.4176162541182196</c:v>
                </c:pt>
                <c:pt idx="12">
                  <c:v>6.5119575177325801</c:v>
                </c:pt>
                <c:pt idx="13">
                  <c:v>6.5604092575342499</c:v>
                </c:pt>
                <c:pt idx="14">
                  <c:v>6.5986973171576402</c:v>
                </c:pt>
                <c:pt idx="15">
                  <c:v>6.6086209539855796</c:v>
                </c:pt>
                <c:pt idx="16">
                  <c:v>6.6096168871789196</c:v>
                </c:pt>
                <c:pt idx="17">
                  <c:v>6.6098004043581797</c:v>
                </c:pt>
                <c:pt idx="18">
                  <c:v>6.6280043402247601</c:v>
                </c:pt>
                <c:pt idx="19">
                  <c:v>6.6464643975356097</c:v>
                </c:pt>
                <c:pt idx="20">
                  <c:v>6.6650191535844598</c:v>
                </c:pt>
                <c:pt idx="21">
                  <c:v>6.68366460282554</c:v>
                </c:pt>
                <c:pt idx="22">
                  <c:v>6.7022170527697602</c:v>
                </c:pt>
                <c:pt idx="23">
                  <c:v>6.7024054105437303</c:v>
                </c:pt>
                <c:pt idx="24">
                  <c:v>6.7034258202408701</c:v>
                </c:pt>
                <c:pt idx="25">
                  <c:v>6.71363075727204</c:v>
                </c:pt>
                <c:pt idx="26">
                  <c:v>6.7535247100290601</c:v>
                </c:pt>
                <c:pt idx="27">
                  <c:v>6.8051201142736604</c:v>
                </c:pt>
                <c:pt idx="28">
                  <c:v>6.90955944991246</c:v>
                </c:pt>
                <c:pt idx="29">
                  <c:v>7.0161693052806298</c:v>
                </c:pt>
                <c:pt idx="30">
                  <c:v>7.1252673396618897</c:v>
                </c:pt>
                <c:pt idx="31">
                  <c:v>7.2367621863492104</c:v>
                </c:pt>
                <c:pt idx="32">
                  <c:v>7.35116987760843</c:v>
                </c:pt>
                <c:pt idx="33">
                  <c:v>7.4683373914724802</c:v>
                </c:pt>
                <c:pt idx="34">
                  <c:v>7.5885755260942496</c:v>
                </c:pt>
                <c:pt idx="35">
                  <c:v>7.7122360608290697</c:v>
                </c:pt>
                <c:pt idx="36">
                  <c:v>7.7758927152195998</c:v>
                </c:pt>
                <c:pt idx="37">
                  <c:v>7.8261847903834401</c:v>
                </c:pt>
                <c:pt idx="38">
                  <c:v>7.8392614619084799</c:v>
                </c:pt>
                <c:pt idx="39">
                  <c:v>7.8405719278791199</c:v>
                </c:pt>
                <c:pt idx="40">
                  <c:v>7.84082833407723</c:v>
                </c:pt>
                <c:pt idx="41">
                  <c:v>7.8662559788267101</c:v>
                </c:pt>
                <c:pt idx="42">
                  <c:v>7.8921038155920096</c:v>
                </c:pt>
                <c:pt idx="43">
                  <c:v>7.9181231121173097</c:v>
                </c:pt>
                <c:pt idx="44">
                  <c:v>7.9443008869749701</c:v>
                </c:pt>
                <c:pt idx="45">
                  <c:v>7.9703933842291601</c:v>
                </c:pt>
                <c:pt idx="46">
                  <c:v>7.9706586370446901</c:v>
                </c:pt>
                <c:pt idx="47">
                  <c:v>7.97200843950597</c:v>
                </c:pt>
                <c:pt idx="48">
                  <c:v>7.9855160848215601</c:v>
                </c:pt>
                <c:pt idx="49">
                  <c:v>8.0383384361947403</c:v>
                </c:pt>
                <c:pt idx="50">
                  <c:v>8.1069352016147498</c:v>
                </c:pt>
                <c:pt idx="51">
                  <c:v>8.2465991548716602</c:v>
                </c:pt>
                <c:pt idx="52">
                  <c:v>8.3906032747773693</c:v>
                </c:pt>
                <c:pt idx="53">
                  <c:v>8.5394200757443404</c:v>
                </c:pt>
                <c:pt idx="54">
                  <c:v>8.6932759010143101</c:v>
                </c:pt>
                <c:pt idx="55">
                  <c:v>8.8523665352607299</c:v>
                </c:pt>
                <c:pt idx="56">
                  <c:v>9.0179874712062205</c:v>
                </c:pt>
                <c:pt idx="57">
                  <c:v>9.1896385146700297</c:v>
                </c:pt>
                <c:pt idx="58">
                  <c:v>9.3677665100321192</c:v>
                </c:pt>
                <c:pt idx="59">
                  <c:v>9.4603347937746598</c:v>
                </c:pt>
                <c:pt idx="60">
                  <c:v>9.5342338418889891</c:v>
                </c:pt>
                <c:pt idx="61">
                  <c:v>9.55353397262218</c:v>
                </c:pt>
                <c:pt idx="62">
                  <c:v>9.5554792744718497</c:v>
                </c:pt>
                <c:pt idx="63">
                  <c:v>9.5558696212425893</c:v>
                </c:pt>
                <c:pt idx="64">
                  <c:v>9.5945138868216695</c:v>
                </c:pt>
                <c:pt idx="65">
                  <c:v>9.6338456646720694</c:v>
                </c:pt>
                <c:pt idx="66">
                  <c:v>9.6735497779999697</c:v>
                </c:pt>
                <c:pt idx="67">
                  <c:v>9.7136051145208508</c:v>
                </c:pt>
                <c:pt idx="68">
                  <c:v>9.7535783598914207</c:v>
                </c:pt>
                <c:pt idx="69">
                  <c:v>9.7539858103971397</c:v>
                </c:pt>
                <c:pt idx="70">
                  <c:v>9.7560149590758396</c:v>
                </c:pt>
                <c:pt idx="71">
                  <c:v>9.7763491450256303</c:v>
                </c:pt>
                <c:pt idx="72">
                  <c:v>9.8560603258038899</c:v>
                </c:pt>
                <c:pt idx="73">
                  <c:v>9.9600860982080093</c:v>
                </c:pt>
                <c:pt idx="74">
                  <c:v>10.1732357492355</c:v>
                </c:pt>
                <c:pt idx="75">
                  <c:v>10.3962332181743</c:v>
                </c:pt>
                <c:pt idx="76">
                  <c:v>10.6301245417103</c:v>
                </c:pt>
                <c:pt idx="77">
                  <c:v>10.8758189446872</c:v>
                </c:pt>
                <c:pt idx="78">
                  <c:v>11.134449108354801</c:v>
                </c:pt>
                <c:pt idx="79">
                  <c:v>11.4071263763185</c:v>
                </c:pt>
                <c:pt idx="80">
                  <c:v>11.695453198033199</c:v>
                </c:pt>
                <c:pt idx="81">
                  <c:v>12.000960566740099</c:v>
                </c:pt>
                <c:pt idx="82">
                  <c:v>12.163150145343</c:v>
                </c:pt>
                <c:pt idx="83">
                  <c:v>12.2938745127099</c:v>
                </c:pt>
                <c:pt idx="84">
                  <c:v>12.328220984985199</c:v>
                </c:pt>
                <c:pt idx="85">
                  <c:v>12.3316757768209</c:v>
                </c:pt>
                <c:pt idx="86">
                  <c:v>12.332349203527301</c:v>
                </c:pt>
                <c:pt idx="87">
                  <c:v>12.399042274882</c:v>
                </c:pt>
                <c:pt idx="88">
                  <c:v>12.467277793025</c:v>
                </c:pt>
                <c:pt idx="89">
                  <c:v>12.536459680681499</c:v>
                </c:pt>
                <c:pt idx="90">
                  <c:v>12.6064741480288</c:v>
                </c:pt>
                <c:pt idx="91">
                  <c:v>12.6766978510149</c:v>
                </c:pt>
                <c:pt idx="92">
                  <c:v>12.6774162359328</c:v>
                </c:pt>
                <c:pt idx="93">
                  <c:v>12.6811159680669</c:v>
                </c:pt>
                <c:pt idx="94">
                  <c:v>12.7181394681899</c:v>
                </c:pt>
                <c:pt idx="95">
                  <c:v>12.8637740309686</c:v>
                </c:pt>
                <c:pt idx="96">
                  <c:v>13.056055303154</c:v>
                </c:pt>
                <c:pt idx="97">
                  <c:v>13.4558528296727</c:v>
                </c:pt>
                <c:pt idx="98">
                  <c:v>13.888479165292001</c:v>
                </c:pt>
                <c:pt idx="99">
                  <c:v>14.3625287939965</c:v>
                </c:pt>
                <c:pt idx="100">
                  <c:v>14.892501747657199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B9-4AEC-985B-9D8A5B18C216}"/>
            </c:ext>
          </c:extLst>
        </c:ser>
        <c:ser>
          <c:idx val="1"/>
          <c:order val="1"/>
          <c:tx>
            <c:v>3D FEA based solution using BS7910 mean FCGR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comparison!$AQ$8:$AQ$111</c:f>
              <c:numCache>
                <c:formatCode>General</c:formatCode>
                <c:ptCount val="104"/>
                <c:pt idx="0" formatCode="0.00E+00">
                  <c:v>0</c:v>
                </c:pt>
                <c:pt idx="1">
                  <c:v>9.9452999999999996</c:v>
                </c:pt>
                <c:pt idx="2">
                  <c:v>110.55</c:v>
                </c:pt>
                <c:pt idx="3">
                  <c:v>502.77</c:v>
                </c:pt>
                <c:pt idx="4">
                  <c:v>1005.2</c:v>
                </c:pt>
                <c:pt idx="5">
                  <c:v>2009.3</c:v>
                </c:pt>
                <c:pt idx="6">
                  <c:v>3012.2</c:v>
                </c:pt>
                <c:pt idx="7">
                  <c:v>4009.4</c:v>
                </c:pt>
                <c:pt idx="8">
                  <c:v>5008.7</c:v>
                </c:pt>
                <c:pt idx="9">
                  <c:v>6011.6</c:v>
                </c:pt>
                <c:pt idx="10">
                  <c:v>7014.3</c:v>
                </c:pt>
                <c:pt idx="11">
                  <c:v>8016.8</c:v>
                </c:pt>
                <c:pt idx="12">
                  <c:v>9013.5</c:v>
                </c:pt>
                <c:pt idx="13">
                  <c:v>9512.5</c:v>
                </c:pt>
                <c:pt idx="14">
                  <c:v>9901.7999999999902</c:v>
                </c:pt>
                <c:pt idx="15">
                  <c:v>10002</c:v>
                </c:pt>
                <c:pt idx="16">
                  <c:v>10012</c:v>
                </c:pt>
                <c:pt idx="17">
                  <c:v>10022</c:v>
                </c:pt>
                <c:pt idx="18">
                  <c:v>11014</c:v>
                </c:pt>
                <c:pt idx="19">
                  <c:v>12012</c:v>
                </c:pt>
                <c:pt idx="20">
                  <c:v>13014</c:v>
                </c:pt>
                <c:pt idx="21">
                  <c:v>14016</c:v>
                </c:pt>
                <c:pt idx="22">
                  <c:v>15008</c:v>
                </c:pt>
                <c:pt idx="23">
                  <c:v>15018</c:v>
                </c:pt>
                <c:pt idx="24">
                  <c:v>15028</c:v>
                </c:pt>
                <c:pt idx="25">
                  <c:v>15128</c:v>
                </c:pt>
                <c:pt idx="26">
                  <c:v>15518</c:v>
                </c:pt>
                <c:pt idx="27">
                  <c:v>16018</c:v>
                </c:pt>
                <c:pt idx="28">
                  <c:v>17019</c:v>
                </c:pt>
                <c:pt idx="29">
                  <c:v>18021</c:v>
                </c:pt>
                <c:pt idx="30">
                  <c:v>19022</c:v>
                </c:pt>
                <c:pt idx="31">
                  <c:v>20023</c:v>
                </c:pt>
                <c:pt idx="32">
                  <c:v>21024</c:v>
                </c:pt>
                <c:pt idx="33">
                  <c:v>22025</c:v>
                </c:pt>
                <c:pt idx="34">
                  <c:v>23026</c:v>
                </c:pt>
                <c:pt idx="35">
                  <c:v>24027</c:v>
                </c:pt>
                <c:pt idx="36">
                  <c:v>24528</c:v>
                </c:pt>
                <c:pt idx="37">
                  <c:v>24919</c:v>
                </c:pt>
                <c:pt idx="38">
                  <c:v>25019</c:v>
                </c:pt>
                <c:pt idx="39">
                  <c:v>25029</c:v>
                </c:pt>
                <c:pt idx="40">
                  <c:v>25039</c:v>
                </c:pt>
                <c:pt idx="41">
                  <c:v>26031</c:v>
                </c:pt>
                <c:pt idx="42">
                  <c:v>27026</c:v>
                </c:pt>
                <c:pt idx="43">
                  <c:v>28028</c:v>
                </c:pt>
                <c:pt idx="44">
                  <c:v>29030</c:v>
                </c:pt>
                <c:pt idx="45">
                  <c:v>30022</c:v>
                </c:pt>
                <c:pt idx="46">
                  <c:v>30032</c:v>
                </c:pt>
                <c:pt idx="47">
                  <c:v>30042</c:v>
                </c:pt>
                <c:pt idx="48">
                  <c:v>30142</c:v>
                </c:pt>
                <c:pt idx="49">
                  <c:v>30530</c:v>
                </c:pt>
                <c:pt idx="50">
                  <c:v>31028</c:v>
                </c:pt>
                <c:pt idx="51">
                  <c:v>32026</c:v>
                </c:pt>
                <c:pt idx="52">
                  <c:v>33028</c:v>
                </c:pt>
                <c:pt idx="53">
                  <c:v>34030</c:v>
                </c:pt>
                <c:pt idx="54">
                  <c:v>35032</c:v>
                </c:pt>
                <c:pt idx="55">
                  <c:v>36034</c:v>
                </c:pt>
                <c:pt idx="56">
                  <c:v>37036</c:v>
                </c:pt>
                <c:pt idx="57">
                  <c:v>38040</c:v>
                </c:pt>
                <c:pt idx="58">
                  <c:v>39040</c:v>
                </c:pt>
                <c:pt idx="59">
                  <c:v>39540</c:v>
                </c:pt>
                <c:pt idx="60">
                  <c:v>39930</c:v>
                </c:pt>
                <c:pt idx="61">
                  <c:v>40030</c:v>
                </c:pt>
                <c:pt idx="62">
                  <c:v>40040</c:v>
                </c:pt>
                <c:pt idx="63">
                  <c:v>40050</c:v>
                </c:pt>
                <c:pt idx="64">
                  <c:v>41040</c:v>
                </c:pt>
                <c:pt idx="65">
                  <c:v>42040</c:v>
                </c:pt>
                <c:pt idx="66">
                  <c:v>43040</c:v>
                </c:pt>
                <c:pt idx="67">
                  <c:v>44039</c:v>
                </c:pt>
                <c:pt idx="68">
                  <c:v>45029</c:v>
                </c:pt>
                <c:pt idx="69">
                  <c:v>45039</c:v>
                </c:pt>
                <c:pt idx="70">
                  <c:v>45049</c:v>
                </c:pt>
                <c:pt idx="71">
                  <c:v>45149</c:v>
                </c:pt>
                <c:pt idx="72">
                  <c:v>45540</c:v>
                </c:pt>
                <c:pt idx="73">
                  <c:v>46041</c:v>
                </c:pt>
                <c:pt idx="74">
                  <c:v>47036</c:v>
                </c:pt>
                <c:pt idx="75">
                  <c:v>48038</c:v>
                </c:pt>
                <c:pt idx="76">
                  <c:v>49037</c:v>
                </c:pt>
                <c:pt idx="77">
                  <c:v>50039</c:v>
                </c:pt>
                <c:pt idx="78">
                  <c:v>51032</c:v>
                </c:pt>
                <c:pt idx="79">
                  <c:v>52036</c:v>
                </c:pt>
                <c:pt idx="80">
                  <c:v>53032</c:v>
                </c:pt>
                <c:pt idx="81">
                  <c:v>54034</c:v>
                </c:pt>
                <c:pt idx="82">
                  <c:v>54535</c:v>
                </c:pt>
                <c:pt idx="83">
                  <c:v>54923</c:v>
                </c:pt>
                <c:pt idx="84">
                  <c:v>55023</c:v>
                </c:pt>
                <c:pt idx="85">
                  <c:v>55033</c:v>
                </c:pt>
                <c:pt idx="86">
                  <c:v>55043</c:v>
                </c:pt>
                <c:pt idx="87">
                  <c:v>56031</c:v>
                </c:pt>
                <c:pt idx="88">
                  <c:v>57031</c:v>
                </c:pt>
                <c:pt idx="89">
                  <c:v>58031</c:v>
                </c:pt>
                <c:pt idx="90">
                  <c:v>59031</c:v>
                </c:pt>
                <c:pt idx="91">
                  <c:v>60023</c:v>
                </c:pt>
                <c:pt idx="92">
                  <c:v>60033</c:v>
                </c:pt>
                <c:pt idx="93">
                  <c:v>60043</c:v>
                </c:pt>
                <c:pt idx="94">
                  <c:v>60143</c:v>
                </c:pt>
                <c:pt idx="95">
                  <c:v>60534</c:v>
                </c:pt>
                <c:pt idx="96">
                  <c:v>61035</c:v>
                </c:pt>
                <c:pt idx="97">
                  <c:v>62036</c:v>
                </c:pt>
                <c:pt idx="98">
                  <c:v>63037</c:v>
                </c:pt>
                <c:pt idx="99">
                  <c:v>64032</c:v>
                </c:pt>
                <c:pt idx="100">
                  <c:v>65037</c:v>
                </c:pt>
                <c:pt idx="101">
                  <c:v>66025</c:v>
                </c:pt>
                <c:pt idx="102">
                  <c:v>67028</c:v>
                </c:pt>
                <c:pt idx="103">
                  <c:v>68024</c:v>
                </c:pt>
              </c:numCache>
            </c:numRef>
          </c:xVal>
          <c:yVal>
            <c:numRef>
              <c:f>comparison!$AR$8:$AR$111</c:f>
              <c:numCache>
                <c:formatCode>General</c:formatCode>
                <c:ptCount val="104"/>
                <c:pt idx="0" formatCode="0.00E+00">
                  <c:v>5.7443117283513301</c:v>
                </c:pt>
                <c:pt idx="1">
                  <c:v>5.7449799053572796</c:v>
                </c:pt>
                <c:pt idx="2">
                  <c:v>5.7518586222572896</c:v>
                </c:pt>
                <c:pt idx="3">
                  <c:v>5.7787391632329497</c:v>
                </c:pt>
                <c:pt idx="4">
                  <c:v>5.8134879677503104</c:v>
                </c:pt>
                <c:pt idx="5">
                  <c:v>5.8836843378005401</c:v>
                </c:pt>
                <c:pt idx="6">
                  <c:v>5.9553076356192003</c:v>
                </c:pt>
                <c:pt idx="7">
                  <c:v>6.0284743970610899</c:v>
                </c:pt>
                <c:pt idx="8">
                  <c:v>6.1033598617321099</c:v>
                </c:pt>
                <c:pt idx="9">
                  <c:v>6.17980877016997</c:v>
                </c:pt>
                <c:pt idx="10">
                  <c:v>6.2580275350851799</c:v>
                </c:pt>
                <c:pt idx="11">
                  <c:v>6.3380113013774801</c:v>
                </c:pt>
                <c:pt idx="12">
                  <c:v>6.4199190580630798</c:v>
                </c:pt>
                <c:pt idx="13">
                  <c:v>6.4618905866855103</c:v>
                </c:pt>
                <c:pt idx="14">
                  <c:v>6.4950191414155896</c:v>
                </c:pt>
                <c:pt idx="15">
                  <c:v>6.5036065747882903</c:v>
                </c:pt>
                <c:pt idx="16">
                  <c:v>6.5044410883981296</c:v>
                </c:pt>
                <c:pt idx="17">
                  <c:v>6.5046662497931997</c:v>
                </c:pt>
                <c:pt idx="18">
                  <c:v>6.5269698725457896</c:v>
                </c:pt>
                <c:pt idx="19">
                  <c:v>6.5496503516609801</c:v>
                </c:pt>
                <c:pt idx="20">
                  <c:v>6.5724731385710804</c:v>
                </c:pt>
                <c:pt idx="21">
                  <c:v>6.5954421060742501</c:v>
                </c:pt>
                <c:pt idx="22">
                  <c:v>6.6183779290639597</c:v>
                </c:pt>
                <c:pt idx="23">
                  <c:v>6.6186120065914702</c:v>
                </c:pt>
                <c:pt idx="24">
                  <c:v>6.6195011108872404</c:v>
                </c:pt>
                <c:pt idx="25">
                  <c:v>6.6283956375773903</c:v>
                </c:pt>
                <c:pt idx="26">
                  <c:v>6.6631981220737799</c:v>
                </c:pt>
                <c:pt idx="27">
                  <c:v>6.7082663088087298</c:v>
                </c:pt>
                <c:pt idx="28">
                  <c:v>6.7995360399080296</c:v>
                </c:pt>
                <c:pt idx="29">
                  <c:v>6.8933115098948896</c:v>
                </c:pt>
                <c:pt idx="30">
                  <c:v>6.9894536962427898</c:v>
                </c:pt>
                <c:pt idx="31">
                  <c:v>7.0881973510787901</c:v>
                </c:pt>
                <c:pt idx="32">
                  <c:v>7.1895514449215199</c:v>
                </c:pt>
                <c:pt idx="33">
                  <c:v>7.2928996444307801</c:v>
                </c:pt>
                <c:pt idx="34">
                  <c:v>7.3984781965025803</c:v>
                </c:pt>
                <c:pt idx="35">
                  <c:v>7.5062318544367903</c:v>
                </c:pt>
                <c:pt idx="36">
                  <c:v>7.5613380602932203</c:v>
                </c:pt>
                <c:pt idx="37">
                  <c:v>7.6048058624664803</c:v>
                </c:pt>
                <c:pt idx="38">
                  <c:v>7.6160490738583597</c:v>
                </c:pt>
                <c:pt idx="39">
                  <c:v>7.6171759040932097</c:v>
                </c:pt>
                <c:pt idx="40">
                  <c:v>7.6174818312751</c:v>
                </c:pt>
                <c:pt idx="41">
                  <c:v>7.6476864775261202</c:v>
                </c:pt>
                <c:pt idx="42">
                  <c:v>7.6786285420920803</c:v>
                </c:pt>
                <c:pt idx="43">
                  <c:v>7.7097142676601997</c:v>
                </c:pt>
                <c:pt idx="44">
                  <c:v>7.7410604702979802</c:v>
                </c:pt>
                <c:pt idx="45">
                  <c:v>7.7722765211147697</c:v>
                </c:pt>
                <c:pt idx="46">
                  <c:v>7.7725956665798899</c:v>
                </c:pt>
                <c:pt idx="47">
                  <c:v>7.7737613135197297</c:v>
                </c:pt>
                <c:pt idx="48">
                  <c:v>7.7854188776580298</c:v>
                </c:pt>
                <c:pt idx="49">
                  <c:v>7.83100917616785</c:v>
                </c:pt>
                <c:pt idx="50">
                  <c:v>7.89003429986131</c:v>
                </c:pt>
                <c:pt idx="51">
                  <c:v>8.0095107929529501</c:v>
                </c:pt>
                <c:pt idx="52">
                  <c:v>8.1319978655877705</c:v>
                </c:pt>
                <c:pt idx="53">
                  <c:v>8.2578560117695794</c:v>
                </c:pt>
                <c:pt idx="54">
                  <c:v>8.3871228728257794</c:v>
                </c:pt>
                <c:pt idx="55">
                  <c:v>8.5201027221133998</c:v>
                </c:pt>
                <c:pt idx="56">
                  <c:v>8.6571357577372297</c:v>
                </c:pt>
                <c:pt idx="57">
                  <c:v>8.7982413718212094</c:v>
                </c:pt>
                <c:pt idx="58">
                  <c:v>8.9440035741320898</c:v>
                </c:pt>
                <c:pt idx="59">
                  <c:v>9.0191308469832094</c:v>
                </c:pt>
                <c:pt idx="60">
                  <c:v>9.0787236496058004</c:v>
                </c:pt>
                <c:pt idx="61">
                  <c:v>9.0941906614463104</c:v>
                </c:pt>
                <c:pt idx="62">
                  <c:v>9.0957422224262192</c:v>
                </c:pt>
                <c:pt idx="63">
                  <c:v>9.0961824944531298</c:v>
                </c:pt>
                <c:pt idx="64">
                  <c:v>9.1397840852596097</c:v>
                </c:pt>
                <c:pt idx="65">
                  <c:v>9.1843028906264301</c:v>
                </c:pt>
                <c:pt idx="66">
                  <c:v>9.2291033473973396</c:v>
                </c:pt>
                <c:pt idx="67">
                  <c:v>9.2745832328094799</c:v>
                </c:pt>
                <c:pt idx="68">
                  <c:v>9.32005676462812</c:v>
                </c:pt>
                <c:pt idx="69">
                  <c:v>9.3205205288040904</c:v>
                </c:pt>
                <c:pt idx="70">
                  <c:v>9.3221515839604692</c:v>
                </c:pt>
                <c:pt idx="71">
                  <c:v>9.3384746362013598</c:v>
                </c:pt>
                <c:pt idx="72">
                  <c:v>9.4026438605075207</c:v>
                </c:pt>
                <c:pt idx="73">
                  <c:v>9.4858862175905703</c:v>
                </c:pt>
                <c:pt idx="74">
                  <c:v>9.6557859464041602</c:v>
                </c:pt>
                <c:pt idx="75">
                  <c:v>9.8319760800924794</c:v>
                </c:pt>
                <c:pt idx="76">
                  <c:v>10.015070536221501</c:v>
                </c:pt>
                <c:pt idx="77">
                  <c:v>10.205813766358601</c:v>
                </c:pt>
                <c:pt idx="78">
                  <c:v>10.403854909893701</c:v>
                </c:pt>
                <c:pt idx="79">
                  <c:v>10.611010415720401</c:v>
                </c:pt>
                <c:pt idx="80">
                  <c:v>10.827011366715899</c:v>
                </c:pt>
                <c:pt idx="81">
                  <c:v>11.052947167677299</c:v>
                </c:pt>
                <c:pt idx="82">
                  <c:v>11.1714470567949</c:v>
                </c:pt>
                <c:pt idx="83">
                  <c:v>11.265950701582</c:v>
                </c:pt>
                <c:pt idx="84">
                  <c:v>11.2905643628129</c:v>
                </c:pt>
                <c:pt idx="85">
                  <c:v>11.293045559265201</c:v>
                </c:pt>
                <c:pt idx="86">
                  <c:v>11.293735250148201</c:v>
                </c:pt>
                <c:pt idx="87">
                  <c:v>11.3622186764527</c:v>
                </c:pt>
                <c:pt idx="88">
                  <c:v>11.4321282795475</c:v>
                </c:pt>
                <c:pt idx="89">
                  <c:v>11.5030736190374</c:v>
                </c:pt>
                <c:pt idx="90">
                  <c:v>11.574955202609001</c:v>
                </c:pt>
                <c:pt idx="91">
                  <c:v>11.6470656999733</c:v>
                </c:pt>
                <c:pt idx="92">
                  <c:v>11.6478042813486</c:v>
                </c:pt>
                <c:pt idx="93">
                  <c:v>11.650471016791199</c:v>
                </c:pt>
                <c:pt idx="94">
                  <c:v>11.677148075042499</c:v>
                </c:pt>
                <c:pt idx="95">
                  <c:v>11.7818788365144</c:v>
                </c:pt>
                <c:pt idx="96">
                  <c:v>11.9188488075566</c:v>
                </c:pt>
                <c:pt idx="97">
                  <c:v>12.201209812934501</c:v>
                </c:pt>
                <c:pt idx="98">
                  <c:v>12.4997163935657</c:v>
                </c:pt>
                <c:pt idx="99">
                  <c:v>12.8164761191462</c:v>
                </c:pt>
                <c:pt idx="100">
                  <c:v>13.1538750296455</c:v>
                </c:pt>
                <c:pt idx="101">
                  <c:v>13.5142415432225</c:v>
                </c:pt>
                <c:pt idx="102">
                  <c:v>13.9018823393651</c:v>
                </c:pt>
                <c:pt idx="103">
                  <c:v>14.3228353907712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54-4F20-87B4-F60FB27D7C1B}"/>
            </c:ext>
          </c:extLst>
        </c:ser>
        <c:ser>
          <c:idx val="0"/>
          <c:order val="2"/>
          <c:tx>
            <c:v>PE-1-2 Experimental Data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digitizedData!$CD$10:$CD$18</c:f>
              <c:numCache>
                <c:formatCode>General</c:formatCode>
                <c:ptCount val="9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</c:numCache>
            </c:numRef>
          </c:xVal>
          <c:yVal>
            <c:numRef>
              <c:f>digitizedData!$CC$10:$CC$18</c:f>
              <c:numCache>
                <c:formatCode>General</c:formatCode>
                <c:ptCount val="9"/>
                <c:pt idx="0">
                  <c:v>5.9687678678375811</c:v>
                </c:pt>
                <c:pt idx="1">
                  <c:v>6.8162993031951125</c:v>
                </c:pt>
                <c:pt idx="2">
                  <c:v>6.8732668345378016</c:v>
                </c:pt>
                <c:pt idx="3">
                  <c:v>8.0524909920443495</c:v>
                </c:pt>
                <c:pt idx="4">
                  <c:v>8.1037656096335073</c:v>
                </c:pt>
                <c:pt idx="5">
                  <c:v>9.8583590513256159</c:v>
                </c:pt>
                <c:pt idx="6">
                  <c:v>9.96092759168382</c:v>
                </c:pt>
                <c:pt idx="7">
                  <c:v>12.42807898514492</c:v>
                </c:pt>
                <c:pt idx="8">
                  <c:v>12.682350570685561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6B-4ED4-9E4E-55883CC73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7092185083091256"/>
              <c:y val="0.8155988643643267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at</a:t>
                </a:r>
                <a:r>
                  <a:rPr lang="en-US" sz="1400" baseline="0"/>
                  <a:t> 45 deg</a:t>
                </a:r>
                <a:r>
                  <a:rPr lang="en-US" sz="1400"/>
                  <a:t> (mm)</a:t>
                </a:r>
              </a:p>
            </c:rich>
          </c:tx>
          <c:layout>
            <c:manualLayout>
              <c:xMode val="edge"/>
              <c:yMode val="edge"/>
              <c:x val="1.1129519951564502E-2"/>
              <c:y val="0.1760113977816934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9.4146580151796444E-2"/>
          <c:y val="0.14835668665420959"/>
          <c:w val="0.61097884084717557"/>
          <c:h val="0.21424989014988438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</a:t>
            </a:r>
            <a:r>
              <a:rPr lang="en-US" baseline="0"/>
              <a:t> and 3d FEA solutions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8939171391763147E-2"/>
          <c:y val="0.14447564480639724"/>
          <c:w val="0.86198874299734252"/>
          <c:h val="0.74868400889493014"/>
        </c:manualLayout>
      </c:layout>
      <c:scatterChart>
        <c:scatterStyle val="lineMarker"/>
        <c:varyColors val="0"/>
        <c:ser>
          <c:idx val="4"/>
          <c:order val="0"/>
          <c:tx>
            <c:v>3D FEA based solution using BS7910 off-nominal FCGR</c:v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comparison!$E$8:$E$110</c:f>
              <c:numCache>
                <c:formatCode>0.00E+00</c:formatCode>
                <c:ptCount val="103"/>
                <c:pt idx="0">
                  <c:v>0</c:v>
                </c:pt>
                <c:pt idx="1">
                  <c:v>10.016999999999999</c:v>
                </c:pt>
                <c:pt idx="2">
                  <c:v>110.77</c:v>
                </c:pt>
                <c:pt idx="3">
                  <c:v>503.65</c:v>
                </c:pt>
                <c:pt idx="4">
                  <c:v>1008.3</c:v>
                </c:pt>
                <c:pt idx="5">
                  <c:v>2013.5</c:v>
                </c:pt>
                <c:pt idx="6">
                  <c:v>3016.4</c:v>
                </c:pt>
                <c:pt idx="7">
                  <c:v>4019.9</c:v>
                </c:pt>
                <c:pt idx="8">
                  <c:v>5022.6000000000004</c:v>
                </c:pt>
                <c:pt idx="9">
                  <c:v>6025.1</c:v>
                </c:pt>
                <c:pt idx="10">
                  <c:v>7027.2</c:v>
                </c:pt>
                <c:pt idx="11">
                  <c:v>8024</c:v>
                </c:pt>
                <c:pt idx="12">
                  <c:v>9022.7000000000007</c:v>
                </c:pt>
                <c:pt idx="13">
                  <c:v>9523.6</c:v>
                </c:pt>
                <c:pt idx="14">
                  <c:v>9914.2000000000007</c:v>
                </c:pt>
                <c:pt idx="15">
                  <c:v>10014</c:v>
                </c:pt>
                <c:pt idx="16">
                  <c:v>10024</c:v>
                </c:pt>
                <c:pt idx="17">
                  <c:v>10034</c:v>
                </c:pt>
                <c:pt idx="18">
                  <c:v>11024</c:v>
                </c:pt>
                <c:pt idx="19">
                  <c:v>12024</c:v>
                </c:pt>
                <c:pt idx="20">
                  <c:v>13026</c:v>
                </c:pt>
                <c:pt idx="21">
                  <c:v>14026</c:v>
                </c:pt>
                <c:pt idx="22">
                  <c:v>15016</c:v>
                </c:pt>
                <c:pt idx="23">
                  <c:v>15026</c:v>
                </c:pt>
                <c:pt idx="24">
                  <c:v>15036</c:v>
                </c:pt>
                <c:pt idx="25">
                  <c:v>15136</c:v>
                </c:pt>
                <c:pt idx="26">
                  <c:v>15526</c:v>
                </c:pt>
                <c:pt idx="27">
                  <c:v>16026</c:v>
                </c:pt>
                <c:pt idx="28">
                  <c:v>17027</c:v>
                </c:pt>
                <c:pt idx="29">
                  <c:v>18028</c:v>
                </c:pt>
                <c:pt idx="30">
                  <c:v>19029</c:v>
                </c:pt>
                <c:pt idx="31">
                  <c:v>20030</c:v>
                </c:pt>
                <c:pt idx="32">
                  <c:v>21028</c:v>
                </c:pt>
                <c:pt idx="33">
                  <c:v>22028</c:v>
                </c:pt>
                <c:pt idx="34">
                  <c:v>23030</c:v>
                </c:pt>
                <c:pt idx="35">
                  <c:v>24032</c:v>
                </c:pt>
                <c:pt idx="36">
                  <c:v>24533</c:v>
                </c:pt>
                <c:pt idx="37">
                  <c:v>24924</c:v>
                </c:pt>
                <c:pt idx="38">
                  <c:v>25024</c:v>
                </c:pt>
                <c:pt idx="39">
                  <c:v>25034</c:v>
                </c:pt>
                <c:pt idx="40">
                  <c:v>25044</c:v>
                </c:pt>
                <c:pt idx="41">
                  <c:v>26031</c:v>
                </c:pt>
                <c:pt idx="42">
                  <c:v>27029</c:v>
                </c:pt>
                <c:pt idx="43">
                  <c:v>28027</c:v>
                </c:pt>
                <c:pt idx="44">
                  <c:v>29026</c:v>
                </c:pt>
                <c:pt idx="45">
                  <c:v>30018</c:v>
                </c:pt>
                <c:pt idx="46">
                  <c:v>30028</c:v>
                </c:pt>
                <c:pt idx="47">
                  <c:v>30038</c:v>
                </c:pt>
                <c:pt idx="48">
                  <c:v>30138</c:v>
                </c:pt>
                <c:pt idx="49">
                  <c:v>30529</c:v>
                </c:pt>
                <c:pt idx="50">
                  <c:v>31030</c:v>
                </c:pt>
                <c:pt idx="51">
                  <c:v>32030</c:v>
                </c:pt>
                <c:pt idx="52">
                  <c:v>33032</c:v>
                </c:pt>
                <c:pt idx="53">
                  <c:v>34034</c:v>
                </c:pt>
                <c:pt idx="54">
                  <c:v>35038</c:v>
                </c:pt>
                <c:pt idx="55">
                  <c:v>36035</c:v>
                </c:pt>
                <c:pt idx="56">
                  <c:v>37036</c:v>
                </c:pt>
                <c:pt idx="57">
                  <c:v>38034</c:v>
                </c:pt>
                <c:pt idx="58">
                  <c:v>39032</c:v>
                </c:pt>
                <c:pt idx="59">
                  <c:v>39532</c:v>
                </c:pt>
                <c:pt idx="60">
                  <c:v>39923</c:v>
                </c:pt>
                <c:pt idx="61">
                  <c:v>40023</c:v>
                </c:pt>
                <c:pt idx="62">
                  <c:v>40033</c:v>
                </c:pt>
                <c:pt idx="63">
                  <c:v>40043</c:v>
                </c:pt>
                <c:pt idx="64">
                  <c:v>41035</c:v>
                </c:pt>
                <c:pt idx="65">
                  <c:v>42037</c:v>
                </c:pt>
                <c:pt idx="66">
                  <c:v>43039</c:v>
                </c:pt>
                <c:pt idx="67">
                  <c:v>44034</c:v>
                </c:pt>
                <c:pt idx="68">
                  <c:v>45020</c:v>
                </c:pt>
                <c:pt idx="69">
                  <c:v>45030</c:v>
                </c:pt>
                <c:pt idx="70">
                  <c:v>45040</c:v>
                </c:pt>
                <c:pt idx="71">
                  <c:v>45140</c:v>
                </c:pt>
                <c:pt idx="72">
                  <c:v>45529</c:v>
                </c:pt>
                <c:pt idx="73">
                  <c:v>46028</c:v>
                </c:pt>
                <c:pt idx="74">
                  <c:v>47028</c:v>
                </c:pt>
                <c:pt idx="75">
                  <c:v>48026</c:v>
                </c:pt>
                <c:pt idx="76">
                  <c:v>49027</c:v>
                </c:pt>
                <c:pt idx="77">
                  <c:v>50028</c:v>
                </c:pt>
                <c:pt idx="78">
                  <c:v>51025</c:v>
                </c:pt>
                <c:pt idx="79">
                  <c:v>52023</c:v>
                </c:pt>
                <c:pt idx="80">
                  <c:v>53017</c:v>
                </c:pt>
                <c:pt idx="81">
                  <c:v>54020</c:v>
                </c:pt>
                <c:pt idx="82">
                  <c:v>54522</c:v>
                </c:pt>
                <c:pt idx="83">
                  <c:v>54913</c:v>
                </c:pt>
                <c:pt idx="84">
                  <c:v>55013</c:v>
                </c:pt>
                <c:pt idx="85">
                  <c:v>55023</c:v>
                </c:pt>
                <c:pt idx="86">
                  <c:v>55033</c:v>
                </c:pt>
                <c:pt idx="87">
                  <c:v>56020</c:v>
                </c:pt>
                <c:pt idx="88">
                  <c:v>57019</c:v>
                </c:pt>
                <c:pt idx="89">
                  <c:v>58019</c:v>
                </c:pt>
                <c:pt idx="90">
                  <c:v>59018</c:v>
                </c:pt>
                <c:pt idx="91">
                  <c:v>60007</c:v>
                </c:pt>
                <c:pt idx="92">
                  <c:v>60017</c:v>
                </c:pt>
                <c:pt idx="93">
                  <c:v>60027</c:v>
                </c:pt>
                <c:pt idx="94">
                  <c:v>60127</c:v>
                </c:pt>
                <c:pt idx="95">
                  <c:v>60515</c:v>
                </c:pt>
                <c:pt idx="96">
                  <c:v>61016</c:v>
                </c:pt>
                <c:pt idx="97">
                  <c:v>62014</c:v>
                </c:pt>
                <c:pt idx="98">
                  <c:v>63017</c:v>
                </c:pt>
                <c:pt idx="99">
                  <c:v>64021</c:v>
                </c:pt>
              </c:numCache>
            </c:numRef>
          </c:xVal>
          <c:yVal>
            <c:numRef>
              <c:f>comparison!$F$8:$F$110</c:f>
              <c:numCache>
                <c:formatCode>0.00E+00</c:formatCode>
                <c:ptCount val="103"/>
                <c:pt idx="0">
                  <c:v>5.2399402556190502</c:v>
                </c:pt>
                <c:pt idx="1">
                  <c:v>5.2406117576075797</c:v>
                </c:pt>
                <c:pt idx="2">
                  <c:v>5.2483834469626203</c:v>
                </c:pt>
                <c:pt idx="3">
                  <c:v>5.2787448013992604</c:v>
                </c:pt>
                <c:pt idx="4">
                  <c:v>5.3180209653310797</c:v>
                </c:pt>
                <c:pt idx="5">
                  <c:v>5.3973118103773903</c:v>
                </c:pt>
                <c:pt idx="6">
                  <c:v>5.4781659967695404</c:v>
                </c:pt>
                <c:pt idx="7">
                  <c:v>5.5606802567367097</c:v>
                </c:pt>
                <c:pt idx="8">
                  <c:v>5.6448927921654199</c:v>
                </c:pt>
                <c:pt idx="9">
                  <c:v>5.7308812815771404</c:v>
                </c:pt>
                <c:pt idx="10">
                  <c:v>5.8188051265050103</c:v>
                </c:pt>
                <c:pt idx="11">
                  <c:v>5.908614361033</c:v>
                </c:pt>
                <c:pt idx="12">
                  <c:v>6.0004317860062404</c:v>
                </c:pt>
                <c:pt idx="13">
                  <c:v>6.0472927171056599</c:v>
                </c:pt>
                <c:pt idx="14">
                  <c:v>6.0842949836859104</c:v>
                </c:pt>
                <c:pt idx="15">
                  <c:v>6.0938617964006996</c:v>
                </c:pt>
                <c:pt idx="16">
                  <c:v>6.0948211847638003</c:v>
                </c:pt>
                <c:pt idx="17">
                  <c:v>6.0949981077103699</c:v>
                </c:pt>
                <c:pt idx="18">
                  <c:v>6.1124838607074796</c:v>
                </c:pt>
                <c:pt idx="19">
                  <c:v>6.1302599494820802</c:v>
                </c:pt>
                <c:pt idx="20">
                  <c:v>6.1481073191045796</c:v>
                </c:pt>
                <c:pt idx="21">
                  <c:v>6.1660300006449003</c:v>
                </c:pt>
                <c:pt idx="22">
                  <c:v>6.1838664346362799</c:v>
                </c:pt>
                <c:pt idx="23">
                  <c:v>6.1840474352013004</c:v>
                </c:pt>
                <c:pt idx="24">
                  <c:v>6.1850296064904002</c:v>
                </c:pt>
                <c:pt idx="25">
                  <c:v>6.1948552955626797</c:v>
                </c:pt>
                <c:pt idx="26">
                  <c:v>6.2332714988987501</c:v>
                </c:pt>
                <c:pt idx="27">
                  <c:v>6.28296488759658</c:v>
                </c:pt>
                <c:pt idx="28">
                  <c:v>6.3833977382855203</c:v>
                </c:pt>
                <c:pt idx="29">
                  <c:v>6.4856725351872999</c:v>
                </c:pt>
                <c:pt idx="30">
                  <c:v>6.58990392556814</c:v>
                </c:pt>
                <c:pt idx="31">
                  <c:v>6.6960169695576504</c:v>
                </c:pt>
                <c:pt idx="32">
                  <c:v>6.8041959209742897</c:v>
                </c:pt>
                <c:pt idx="33">
                  <c:v>6.9146047749249204</c:v>
                </c:pt>
                <c:pt idx="34">
                  <c:v>7.0273773495781402</c:v>
                </c:pt>
                <c:pt idx="35">
                  <c:v>7.1425720350739796</c:v>
                </c:pt>
                <c:pt idx="36">
                  <c:v>7.20159177134137</c:v>
                </c:pt>
                <c:pt idx="37">
                  <c:v>7.2481882521522403</c:v>
                </c:pt>
                <c:pt idx="38">
                  <c:v>7.2602259965211999</c:v>
                </c:pt>
                <c:pt idx="39">
                  <c:v>7.2614341996549898</c:v>
                </c:pt>
                <c:pt idx="40">
                  <c:v>7.26166796400405</c:v>
                </c:pt>
                <c:pt idx="41">
                  <c:v>7.2848258963500001</c:v>
                </c:pt>
                <c:pt idx="42">
                  <c:v>7.3083507266903798</c:v>
                </c:pt>
                <c:pt idx="43">
                  <c:v>7.3320156413213402</c:v>
                </c:pt>
                <c:pt idx="44">
                  <c:v>7.3558074997569003</c:v>
                </c:pt>
                <c:pt idx="45">
                  <c:v>7.3794944157265903</c:v>
                </c:pt>
                <c:pt idx="46">
                  <c:v>7.3797351002677303</c:v>
                </c:pt>
                <c:pt idx="47">
                  <c:v>7.3809724198786304</c:v>
                </c:pt>
                <c:pt idx="48">
                  <c:v>7.3933469763001103</c:v>
                </c:pt>
                <c:pt idx="49">
                  <c:v>7.4417545363781299</c:v>
                </c:pt>
                <c:pt idx="50">
                  <c:v>7.5044389457063403</c:v>
                </c:pt>
                <c:pt idx="51">
                  <c:v>7.6313779026747302</c:v>
                </c:pt>
                <c:pt idx="52">
                  <c:v>7.7615570145214097</c:v>
                </c:pt>
                <c:pt idx="53">
                  <c:v>7.8955393405242598</c:v>
                </c:pt>
                <c:pt idx="54">
                  <c:v>8.0330191103946191</c:v>
                </c:pt>
                <c:pt idx="55">
                  <c:v>8.1741358768577204</c:v>
                </c:pt>
                <c:pt idx="56">
                  <c:v>8.3199073670361301</c:v>
                </c:pt>
                <c:pt idx="57">
                  <c:v>8.4701051731708699</c:v>
                </c:pt>
                <c:pt idx="58">
                  <c:v>8.6249269882667701</c:v>
                </c:pt>
                <c:pt idx="59">
                  <c:v>8.7049301512458204</c:v>
                </c:pt>
                <c:pt idx="60">
                  <c:v>8.7684267118790906</c:v>
                </c:pt>
                <c:pt idx="61">
                  <c:v>8.7849307315365603</c:v>
                </c:pt>
                <c:pt idx="62">
                  <c:v>8.7865875067512693</c:v>
                </c:pt>
                <c:pt idx="63">
                  <c:v>8.7869189443340794</c:v>
                </c:pt>
                <c:pt idx="64">
                  <c:v>8.8197448722832306</c:v>
                </c:pt>
                <c:pt idx="65">
                  <c:v>8.8531315461106495</c:v>
                </c:pt>
                <c:pt idx="66">
                  <c:v>8.8867510435363108</c:v>
                </c:pt>
                <c:pt idx="67">
                  <c:v>8.9206260965167097</c:v>
                </c:pt>
                <c:pt idx="68">
                  <c:v>8.9544027709575396</c:v>
                </c:pt>
                <c:pt idx="69">
                  <c:v>8.9547466184605806</c:v>
                </c:pt>
                <c:pt idx="70">
                  <c:v>8.9564620594535107</c:v>
                </c:pt>
                <c:pt idx="71">
                  <c:v>8.9736562925564805</c:v>
                </c:pt>
                <c:pt idx="72">
                  <c:v>9.0409377266114603</c:v>
                </c:pt>
                <c:pt idx="73">
                  <c:v>9.1285673425669103</c:v>
                </c:pt>
                <c:pt idx="74">
                  <c:v>9.3072077458883999</c:v>
                </c:pt>
                <c:pt idx="75">
                  <c:v>9.4922820450954699</c:v>
                </c:pt>
                <c:pt idx="76">
                  <c:v>9.6848730407629393</c:v>
                </c:pt>
                <c:pt idx="77">
                  <c:v>9.8856298622858407</c:v>
                </c:pt>
                <c:pt idx="78">
                  <c:v>10.094872405492501</c:v>
                </c:pt>
                <c:pt idx="79">
                  <c:v>10.313694507781699</c:v>
                </c:pt>
                <c:pt idx="80">
                  <c:v>10.542358947226299</c:v>
                </c:pt>
                <c:pt idx="81">
                  <c:v>10.783116761026101</c:v>
                </c:pt>
                <c:pt idx="82">
                  <c:v>10.909958220108701</c:v>
                </c:pt>
                <c:pt idx="83">
                  <c:v>11.011815641988401</c:v>
                </c:pt>
                <c:pt idx="84">
                  <c:v>11.038533104219701</c:v>
                </c:pt>
                <c:pt idx="85">
                  <c:v>11.041225299952901</c:v>
                </c:pt>
                <c:pt idx="86">
                  <c:v>11.041759876591099</c:v>
                </c:pt>
                <c:pt idx="87">
                  <c:v>11.0947984184004</c:v>
                </c:pt>
                <c:pt idx="88">
                  <c:v>11.148822992710601</c:v>
                </c:pt>
                <c:pt idx="89">
                  <c:v>11.203443929406999</c:v>
                </c:pt>
                <c:pt idx="90">
                  <c:v>11.2587803706325</c:v>
                </c:pt>
                <c:pt idx="91">
                  <c:v>11.3141664671695</c:v>
                </c:pt>
                <c:pt idx="92">
                  <c:v>11.314733210113801</c:v>
                </c:pt>
                <c:pt idx="93">
                  <c:v>11.3176119129723</c:v>
                </c:pt>
                <c:pt idx="94">
                  <c:v>11.3464149385191</c:v>
                </c:pt>
                <c:pt idx="95">
                  <c:v>11.459532090438501</c:v>
                </c:pt>
                <c:pt idx="96">
                  <c:v>11.6090754443899</c:v>
                </c:pt>
                <c:pt idx="97">
                  <c:v>11.922360036166101</c:v>
                </c:pt>
                <c:pt idx="98">
                  <c:v>12.2732234381743</c:v>
                </c:pt>
                <c:pt idx="99">
                  <c:v>12.704041068760301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571-427D-8584-555E244BC371}"/>
            </c:ext>
          </c:extLst>
        </c:ser>
        <c:ser>
          <c:idx val="0"/>
          <c:order val="1"/>
          <c:tx>
            <c:v>3D FEA based solution using BS7910 mean FCGR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comparison!$AC$8:$AC$111</c:f>
              <c:numCache>
                <c:formatCode>General</c:formatCode>
                <c:ptCount val="104"/>
                <c:pt idx="0" formatCode="0.00E+00">
                  <c:v>0</c:v>
                </c:pt>
                <c:pt idx="1">
                  <c:v>9.9452999999999996</c:v>
                </c:pt>
                <c:pt idx="2">
                  <c:v>110.55</c:v>
                </c:pt>
                <c:pt idx="3">
                  <c:v>502.77</c:v>
                </c:pt>
                <c:pt idx="4">
                  <c:v>1005.2</c:v>
                </c:pt>
                <c:pt idx="5">
                  <c:v>2009.3</c:v>
                </c:pt>
                <c:pt idx="6">
                  <c:v>3012.2</c:v>
                </c:pt>
                <c:pt idx="7">
                  <c:v>4009.4</c:v>
                </c:pt>
                <c:pt idx="8">
                  <c:v>5008.7</c:v>
                </c:pt>
                <c:pt idx="9">
                  <c:v>6011.6</c:v>
                </c:pt>
                <c:pt idx="10">
                  <c:v>7014.3</c:v>
                </c:pt>
                <c:pt idx="11">
                  <c:v>8016.8</c:v>
                </c:pt>
                <c:pt idx="12">
                  <c:v>9013.5</c:v>
                </c:pt>
                <c:pt idx="13">
                  <c:v>9512.5</c:v>
                </c:pt>
                <c:pt idx="14">
                  <c:v>9901.7999999999902</c:v>
                </c:pt>
                <c:pt idx="15">
                  <c:v>10002</c:v>
                </c:pt>
                <c:pt idx="16">
                  <c:v>10012</c:v>
                </c:pt>
                <c:pt idx="17">
                  <c:v>10022</c:v>
                </c:pt>
                <c:pt idx="18">
                  <c:v>11014</c:v>
                </c:pt>
                <c:pt idx="19">
                  <c:v>12012</c:v>
                </c:pt>
                <c:pt idx="20">
                  <c:v>13014</c:v>
                </c:pt>
                <c:pt idx="21">
                  <c:v>14016</c:v>
                </c:pt>
                <c:pt idx="22">
                  <c:v>15008</c:v>
                </c:pt>
                <c:pt idx="23">
                  <c:v>15018</c:v>
                </c:pt>
                <c:pt idx="24">
                  <c:v>15028</c:v>
                </c:pt>
                <c:pt idx="25">
                  <c:v>15128</c:v>
                </c:pt>
                <c:pt idx="26">
                  <c:v>15518</c:v>
                </c:pt>
                <c:pt idx="27">
                  <c:v>16018</c:v>
                </c:pt>
                <c:pt idx="28">
                  <c:v>17019</c:v>
                </c:pt>
                <c:pt idx="29">
                  <c:v>18021</c:v>
                </c:pt>
                <c:pt idx="30">
                  <c:v>19022</c:v>
                </c:pt>
                <c:pt idx="31">
                  <c:v>20023</c:v>
                </c:pt>
                <c:pt idx="32">
                  <c:v>21024</c:v>
                </c:pt>
                <c:pt idx="33">
                  <c:v>22025</c:v>
                </c:pt>
                <c:pt idx="34">
                  <c:v>23026</c:v>
                </c:pt>
                <c:pt idx="35">
                  <c:v>24027</c:v>
                </c:pt>
                <c:pt idx="36">
                  <c:v>24528</c:v>
                </c:pt>
                <c:pt idx="37">
                  <c:v>24919</c:v>
                </c:pt>
                <c:pt idx="38">
                  <c:v>25019</c:v>
                </c:pt>
                <c:pt idx="39">
                  <c:v>25029</c:v>
                </c:pt>
                <c:pt idx="40">
                  <c:v>25039</c:v>
                </c:pt>
                <c:pt idx="41">
                  <c:v>26031</c:v>
                </c:pt>
                <c:pt idx="42">
                  <c:v>27026</c:v>
                </c:pt>
                <c:pt idx="43">
                  <c:v>28028</c:v>
                </c:pt>
                <c:pt idx="44">
                  <c:v>29030</c:v>
                </c:pt>
                <c:pt idx="45">
                  <c:v>30022</c:v>
                </c:pt>
                <c:pt idx="46">
                  <c:v>30032</c:v>
                </c:pt>
                <c:pt idx="47">
                  <c:v>30042</c:v>
                </c:pt>
                <c:pt idx="48">
                  <c:v>30142</c:v>
                </c:pt>
                <c:pt idx="49">
                  <c:v>30530</c:v>
                </c:pt>
                <c:pt idx="50">
                  <c:v>31028</c:v>
                </c:pt>
                <c:pt idx="51">
                  <c:v>32026</c:v>
                </c:pt>
                <c:pt idx="52">
                  <c:v>33028</c:v>
                </c:pt>
                <c:pt idx="53">
                  <c:v>34030</c:v>
                </c:pt>
                <c:pt idx="54">
                  <c:v>35032</c:v>
                </c:pt>
                <c:pt idx="55">
                  <c:v>36034</c:v>
                </c:pt>
                <c:pt idx="56">
                  <c:v>37036</c:v>
                </c:pt>
                <c:pt idx="57">
                  <c:v>38040</c:v>
                </c:pt>
                <c:pt idx="58">
                  <c:v>39040</c:v>
                </c:pt>
                <c:pt idx="59">
                  <c:v>39540</c:v>
                </c:pt>
                <c:pt idx="60">
                  <c:v>39930</c:v>
                </c:pt>
                <c:pt idx="61">
                  <c:v>40030</c:v>
                </c:pt>
                <c:pt idx="62">
                  <c:v>40040</c:v>
                </c:pt>
                <c:pt idx="63">
                  <c:v>40050</c:v>
                </c:pt>
                <c:pt idx="64">
                  <c:v>41040</c:v>
                </c:pt>
                <c:pt idx="65">
                  <c:v>42040</c:v>
                </c:pt>
                <c:pt idx="66">
                  <c:v>43040</c:v>
                </c:pt>
                <c:pt idx="67">
                  <c:v>44039</c:v>
                </c:pt>
                <c:pt idx="68">
                  <c:v>45029</c:v>
                </c:pt>
                <c:pt idx="69">
                  <c:v>45039</c:v>
                </c:pt>
                <c:pt idx="70">
                  <c:v>45049</c:v>
                </c:pt>
                <c:pt idx="71">
                  <c:v>45149</c:v>
                </c:pt>
                <c:pt idx="72">
                  <c:v>45540</c:v>
                </c:pt>
                <c:pt idx="73">
                  <c:v>46041</c:v>
                </c:pt>
                <c:pt idx="74">
                  <c:v>47036</c:v>
                </c:pt>
                <c:pt idx="75">
                  <c:v>48038</c:v>
                </c:pt>
                <c:pt idx="76">
                  <c:v>49037</c:v>
                </c:pt>
                <c:pt idx="77">
                  <c:v>50039</c:v>
                </c:pt>
                <c:pt idx="78">
                  <c:v>51032</c:v>
                </c:pt>
                <c:pt idx="79">
                  <c:v>52036</c:v>
                </c:pt>
                <c:pt idx="80">
                  <c:v>53032</c:v>
                </c:pt>
                <c:pt idx="81">
                  <c:v>54034</c:v>
                </c:pt>
                <c:pt idx="82">
                  <c:v>54535</c:v>
                </c:pt>
                <c:pt idx="83">
                  <c:v>54923</c:v>
                </c:pt>
                <c:pt idx="84">
                  <c:v>55023</c:v>
                </c:pt>
                <c:pt idx="85">
                  <c:v>55033</c:v>
                </c:pt>
                <c:pt idx="86">
                  <c:v>55043</c:v>
                </c:pt>
                <c:pt idx="87">
                  <c:v>56031</c:v>
                </c:pt>
                <c:pt idx="88">
                  <c:v>57031</c:v>
                </c:pt>
                <c:pt idx="89">
                  <c:v>58031</c:v>
                </c:pt>
                <c:pt idx="90">
                  <c:v>59031</c:v>
                </c:pt>
                <c:pt idx="91">
                  <c:v>60023</c:v>
                </c:pt>
                <c:pt idx="92">
                  <c:v>60033</c:v>
                </c:pt>
                <c:pt idx="93">
                  <c:v>60043</c:v>
                </c:pt>
                <c:pt idx="94">
                  <c:v>60143</c:v>
                </c:pt>
                <c:pt idx="95">
                  <c:v>60534</c:v>
                </c:pt>
                <c:pt idx="96">
                  <c:v>61035</c:v>
                </c:pt>
                <c:pt idx="97">
                  <c:v>62036</c:v>
                </c:pt>
                <c:pt idx="98">
                  <c:v>63037</c:v>
                </c:pt>
                <c:pt idx="99">
                  <c:v>64032</c:v>
                </c:pt>
                <c:pt idx="100">
                  <c:v>65037</c:v>
                </c:pt>
                <c:pt idx="101">
                  <c:v>66025</c:v>
                </c:pt>
                <c:pt idx="102">
                  <c:v>67028</c:v>
                </c:pt>
                <c:pt idx="103">
                  <c:v>68024</c:v>
                </c:pt>
              </c:numCache>
            </c:numRef>
          </c:xVal>
          <c:yVal>
            <c:numRef>
              <c:f>comparison!$AD$8:$AD$111</c:f>
              <c:numCache>
                <c:formatCode>General</c:formatCode>
                <c:ptCount val="104"/>
                <c:pt idx="0" formatCode="0.00E+00">
                  <c:v>5.2399402556190502</c:v>
                </c:pt>
                <c:pt idx="1">
                  <c:v>5.2405279121733797</c:v>
                </c:pt>
                <c:pt idx="2">
                  <c:v>5.2474626718505597</c:v>
                </c:pt>
                <c:pt idx="3">
                  <c:v>5.27452531610016</c:v>
                </c:pt>
                <c:pt idx="4">
                  <c:v>5.3094868061480103</c:v>
                </c:pt>
                <c:pt idx="5">
                  <c:v>5.3800760667582699</c:v>
                </c:pt>
                <c:pt idx="6">
                  <c:v>5.4518067670266204</c:v>
                </c:pt>
                <c:pt idx="7">
                  <c:v>5.5247722800097199</c:v>
                </c:pt>
                <c:pt idx="8">
                  <c:v>5.5990398486807598</c:v>
                </c:pt>
                <c:pt idx="9">
                  <c:v>5.6746754530303498</c:v>
                </c:pt>
                <c:pt idx="10">
                  <c:v>5.7517600291674897</c:v>
                </c:pt>
                <c:pt idx="11">
                  <c:v>5.8303638324062002</c:v>
                </c:pt>
                <c:pt idx="12">
                  <c:v>5.9105217140126403</c:v>
                </c:pt>
                <c:pt idx="13">
                  <c:v>5.9513781824636602</c:v>
                </c:pt>
                <c:pt idx="14">
                  <c:v>5.9835791467668198</c:v>
                </c:pt>
                <c:pt idx="15">
                  <c:v>5.9918815881837801</c:v>
                </c:pt>
                <c:pt idx="16">
                  <c:v>5.9927195289162096</c:v>
                </c:pt>
                <c:pt idx="17">
                  <c:v>5.9929375436212604</c:v>
                </c:pt>
                <c:pt idx="18">
                  <c:v>6.0145008840823104</c:v>
                </c:pt>
                <c:pt idx="19">
                  <c:v>6.0364061451281996</c:v>
                </c:pt>
                <c:pt idx="20">
                  <c:v>6.05844563280061</c:v>
                </c:pt>
                <c:pt idx="21">
                  <c:v>6.08062969886827</c:v>
                </c:pt>
                <c:pt idx="22">
                  <c:v>6.1026643571600401</c:v>
                </c:pt>
                <c:pt idx="23">
                  <c:v>6.1028882544870697</c:v>
                </c:pt>
                <c:pt idx="24">
                  <c:v>6.1037447827448199</c:v>
                </c:pt>
                <c:pt idx="25">
                  <c:v>6.1123125624478298</c:v>
                </c:pt>
                <c:pt idx="26">
                  <c:v>6.1457859284177001</c:v>
                </c:pt>
                <c:pt idx="27">
                  <c:v>6.1890351606595599</c:v>
                </c:pt>
                <c:pt idx="28">
                  <c:v>6.2765581834733899</c:v>
                </c:pt>
                <c:pt idx="29">
                  <c:v>6.3657905791599996</c:v>
                </c:pt>
                <c:pt idx="30">
                  <c:v>6.4571371051902604</c:v>
                </c:pt>
                <c:pt idx="31">
                  <c:v>6.5504632445513398</c:v>
                </c:pt>
                <c:pt idx="32">
                  <c:v>6.6460392396259902</c:v>
                </c:pt>
                <c:pt idx="33">
                  <c:v>6.7437621510240797</c:v>
                </c:pt>
                <c:pt idx="34">
                  <c:v>6.8437905691086804</c:v>
                </c:pt>
                <c:pt idx="35">
                  <c:v>6.9454513525649499</c:v>
                </c:pt>
                <c:pt idx="36">
                  <c:v>6.9972487040391798</c:v>
                </c:pt>
                <c:pt idx="37">
                  <c:v>7.0380192547940599</c:v>
                </c:pt>
                <c:pt idx="38">
                  <c:v>7.0485484609561997</c:v>
                </c:pt>
                <c:pt idx="39">
                  <c:v>7.0496032144751197</c:v>
                </c:pt>
                <c:pt idx="40">
                  <c:v>7.0498855272209502</c:v>
                </c:pt>
                <c:pt idx="41">
                  <c:v>7.07786809939733</c:v>
                </c:pt>
                <c:pt idx="42">
                  <c:v>7.1062368132401303</c:v>
                </c:pt>
                <c:pt idx="43">
                  <c:v>7.1348410099212698</c:v>
                </c:pt>
                <c:pt idx="44">
                  <c:v>7.1636591876283102</c:v>
                </c:pt>
                <c:pt idx="45">
                  <c:v>7.1924192231975397</c:v>
                </c:pt>
                <c:pt idx="46">
                  <c:v>7.1927113458201797</c:v>
                </c:pt>
                <c:pt idx="47">
                  <c:v>7.19379433831</c:v>
                </c:pt>
                <c:pt idx="48">
                  <c:v>7.2046271401390696</c:v>
                </c:pt>
                <c:pt idx="49">
                  <c:v>7.2469607001920897</c:v>
                </c:pt>
                <c:pt idx="50">
                  <c:v>7.3016299048747397</c:v>
                </c:pt>
                <c:pt idx="51">
                  <c:v>7.4121113271388204</c:v>
                </c:pt>
                <c:pt idx="52">
                  <c:v>7.5248302018799498</c:v>
                </c:pt>
                <c:pt idx="53">
                  <c:v>7.63994595647757</c:v>
                </c:pt>
                <c:pt idx="54">
                  <c:v>7.7575439098323802</c:v>
                </c:pt>
                <c:pt idx="55">
                  <c:v>7.8777858849803204</c:v>
                </c:pt>
                <c:pt idx="56">
                  <c:v>8.0010105823961695</c:v>
                </c:pt>
                <c:pt idx="57">
                  <c:v>8.1270219513388096</c:v>
                </c:pt>
                <c:pt idx="58">
                  <c:v>8.2560892412618703</c:v>
                </c:pt>
                <c:pt idx="59">
                  <c:v>8.3224045471399499</c:v>
                </c:pt>
                <c:pt idx="60">
                  <c:v>8.37487213253414</c:v>
                </c:pt>
                <c:pt idx="61">
                  <c:v>8.3884640650030704</c:v>
                </c:pt>
                <c:pt idx="62">
                  <c:v>8.3898257744825298</c:v>
                </c:pt>
                <c:pt idx="63">
                  <c:v>8.39020884858801</c:v>
                </c:pt>
                <c:pt idx="64">
                  <c:v>8.4281243908051007</c:v>
                </c:pt>
                <c:pt idx="65">
                  <c:v>8.4667545251048395</c:v>
                </c:pt>
                <c:pt idx="66">
                  <c:v>8.5056495617864805</c:v>
                </c:pt>
                <c:pt idx="67">
                  <c:v>8.5449618206672309</c:v>
                </c:pt>
                <c:pt idx="68">
                  <c:v>8.5842101848944701</c:v>
                </c:pt>
                <c:pt idx="69">
                  <c:v>8.5846104440110196</c:v>
                </c:pt>
                <c:pt idx="70">
                  <c:v>8.5860283050366704</c:v>
                </c:pt>
                <c:pt idx="71">
                  <c:v>8.6002149653942794</c:v>
                </c:pt>
                <c:pt idx="72">
                  <c:v>8.6557627290182708</c:v>
                </c:pt>
                <c:pt idx="73">
                  <c:v>8.7277513539647202</c:v>
                </c:pt>
                <c:pt idx="74">
                  <c:v>8.8737643955174796</c:v>
                </c:pt>
                <c:pt idx="75">
                  <c:v>9.0243550978773897</c:v>
                </c:pt>
                <c:pt idx="76">
                  <c:v>9.179549981529</c:v>
                </c:pt>
                <c:pt idx="77">
                  <c:v>9.3396320171079203</c:v>
                </c:pt>
                <c:pt idx="78">
                  <c:v>9.5048364243962897</c:v>
                </c:pt>
                <c:pt idx="79">
                  <c:v>9.67592636206418</c:v>
                </c:pt>
                <c:pt idx="80">
                  <c:v>9.8532420619910397</c:v>
                </c:pt>
                <c:pt idx="81">
                  <c:v>10.0370818830598</c:v>
                </c:pt>
                <c:pt idx="82">
                  <c:v>10.132672703768201</c:v>
                </c:pt>
                <c:pt idx="83">
                  <c:v>10.208663398874601</c:v>
                </c:pt>
                <c:pt idx="84">
                  <c:v>10.2285473582095</c:v>
                </c:pt>
                <c:pt idx="85">
                  <c:v>10.2305112035951</c:v>
                </c:pt>
                <c:pt idx="86">
                  <c:v>10.2310705467223</c:v>
                </c:pt>
                <c:pt idx="87">
                  <c:v>10.2864476739671</c:v>
                </c:pt>
                <c:pt idx="88">
                  <c:v>10.3429885335844</c:v>
                </c:pt>
                <c:pt idx="89">
                  <c:v>10.4001893394018</c:v>
                </c:pt>
                <c:pt idx="90">
                  <c:v>10.4580160305921</c:v>
                </c:pt>
                <c:pt idx="91">
                  <c:v>10.5158599605777</c:v>
                </c:pt>
                <c:pt idx="92">
                  <c:v>10.5164512519813</c:v>
                </c:pt>
                <c:pt idx="93">
                  <c:v>10.5185626944922</c:v>
                </c:pt>
                <c:pt idx="94">
                  <c:v>10.5396817987984</c:v>
                </c:pt>
                <c:pt idx="95">
                  <c:v>10.622416537463099</c:v>
                </c:pt>
                <c:pt idx="96">
                  <c:v>10.7304002030024</c:v>
                </c:pt>
                <c:pt idx="97">
                  <c:v>10.951315880766099</c:v>
                </c:pt>
                <c:pt idx="98">
                  <c:v>11.184137676698899</c:v>
                </c:pt>
                <c:pt idx="99">
                  <c:v>11.430040624263</c:v>
                </c:pt>
                <c:pt idx="100">
                  <c:v>11.692904002104401</c:v>
                </c:pt>
                <c:pt idx="101">
                  <c:v>11.9772297387625</c:v>
                </c:pt>
                <c:pt idx="102">
                  <c:v>12.295663580984</c:v>
                </c:pt>
                <c:pt idx="103">
                  <c:v>12.685025346454999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02-43F8-95A6-7A0A9BF11266}"/>
            </c:ext>
          </c:extLst>
        </c:ser>
        <c:ser>
          <c:idx val="1"/>
          <c:order val="2"/>
          <c:tx>
            <c:v>PE-1-2 experimental Data </c:v>
          </c:tx>
          <c:spPr>
            <a:ln w="19050">
              <a:noFill/>
            </a:ln>
          </c:spPr>
          <c:xVal>
            <c:numRef>
              <c:f>digitizedData!$BJ$10:$BJ$18</c:f>
              <c:numCache>
                <c:formatCode>General</c:formatCode>
                <c:ptCount val="9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</c:numCache>
            </c:numRef>
          </c:xVal>
          <c:yVal>
            <c:numRef>
              <c:f>digitizedData!$BI$10:$BI$18</c:f>
              <c:numCache>
                <c:formatCode>General</c:formatCode>
                <c:ptCount val="9"/>
                <c:pt idx="0">
                  <c:v>5.2480224185254603</c:v>
                </c:pt>
                <c:pt idx="1">
                  <c:v>6.0902552666018099</c:v>
                </c:pt>
                <c:pt idx="2">
                  <c:v>6.1578657016538099</c:v>
                </c:pt>
                <c:pt idx="3">
                  <c:v>7.2782671968012398</c:v>
                </c:pt>
                <c:pt idx="4">
                  <c:v>7.3265603646955197</c:v>
                </c:pt>
                <c:pt idx="5">
                  <c:v>8.8719417373126692</c:v>
                </c:pt>
                <c:pt idx="6">
                  <c:v>8.9202349052069501</c:v>
                </c:pt>
                <c:pt idx="7">
                  <c:v>11.0064997582401</c:v>
                </c:pt>
                <c:pt idx="8">
                  <c:v>11.103086094028599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71-427D-8584-555E244BC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5922614189537883"/>
              <c:y val="0.8230269784025389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"a" (mm)</a:t>
                </a:r>
              </a:p>
            </c:rich>
          </c:tx>
          <c:layout>
            <c:manualLayout>
              <c:xMode val="edge"/>
              <c:yMode val="edge"/>
              <c:x val="5.5817583337338479E-3"/>
              <c:y val="0.2389306557809731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8.4228385980500989E-2"/>
          <c:y val="0.14811557803813702"/>
          <c:w val="0.58906767799556659"/>
          <c:h val="0.21477190818805991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</a:t>
            </a:r>
            <a:r>
              <a:rPr lang="en-US" baseline="0"/>
              <a:t> and 3D FEA solutions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2687004631080358E-2"/>
          <c:y val="0.14447564480639724"/>
          <c:w val="0.85824081705729693"/>
          <c:h val="0.74868400889493014"/>
        </c:manualLayout>
      </c:layout>
      <c:scatterChart>
        <c:scatterStyle val="lineMarker"/>
        <c:varyColors val="0"/>
        <c:ser>
          <c:idx val="3"/>
          <c:order val="0"/>
          <c:tx>
            <c:v>3D FEA based solution using BS7910 off-nominal FCGR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comparison!$K$8:$K$17</c:f>
              <c:numCache>
                <c:formatCode>General</c:formatCode>
                <c:ptCount val="10"/>
                <c:pt idx="0">
                  <c:v>0</c:v>
                </c:pt>
                <c:pt idx="1">
                  <c:v>10024</c:v>
                </c:pt>
                <c:pt idx="2">
                  <c:v>15026</c:v>
                </c:pt>
                <c:pt idx="3">
                  <c:v>25034</c:v>
                </c:pt>
                <c:pt idx="4">
                  <c:v>30028</c:v>
                </c:pt>
                <c:pt idx="5">
                  <c:v>40033</c:v>
                </c:pt>
                <c:pt idx="6">
                  <c:v>45030</c:v>
                </c:pt>
                <c:pt idx="7">
                  <c:v>55023</c:v>
                </c:pt>
                <c:pt idx="8">
                  <c:v>60017</c:v>
                </c:pt>
              </c:numCache>
            </c:numRef>
          </c:xVal>
          <c:yVal>
            <c:numRef>
              <c:f>comparison!$M$8:$M$17</c:f>
              <c:numCache>
                <c:formatCode>General</c:formatCode>
                <c:ptCount val="10"/>
                <c:pt idx="0">
                  <c:v>6.42</c:v>
                </c:pt>
                <c:pt idx="1">
                  <c:v>7.4799999999999995</c:v>
                </c:pt>
                <c:pt idx="2">
                  <c:v>7.5949999999999998</c:v>
                </c:pt>
                <c:pt idx="3">
                  <c:v>8.9450000000000003</c:v>
                </c:pt>
                <c:pt idx="4">
                  <c:v>9.1150000000000002</c:v>
                </c:pt>
                <c:pt idx="5">
                  <c:v>11.11</c:v>
                </c:pt>
                <c:pt idx="6">
                  <c:v>11.37</c:v>
                </c:pt>
                <c:pt idx="7">
                  <c:v>14.845000000000001</c:v>
                </c:pt>
                <c:pt idx="8">
                  <c:v>15.32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FD-46D1-BAAF-79A8DE2032EF}"/>
            </c:ext>
          </c:extLst>
        </c:ser>
        <c:ser>
          <c:idx val="0"/>
          <c:order val="1"/>
          <c:tx>
            <c:v>3D FEA based solution using BS7910 mean FCGR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comparison!$AI$8:$AI$16</c:f>
              <c:numCache>
                <c:formatCode>General</c:formatCode>
                <c:ptCount val="9"/>
                <c:pt idx="0">
                  <c:v>0</c:v>
                </c:pt>
                <c:pt idx="1">
                  <c:v>10012</c:v>
                </c:pt>
                <c:pt idx="2">
                  <c:v>15018</c:v>
                </c:pt>
                <c:pt idx="3">
                  <c:v>25029</c:v>
                </c:pt>
                <c:pt idx="4">
                  <c:v>30032</c:v>
                </c:pt>
                <c:pt idx="5">
                  <c:v>40040</c:v>
                </c:pt>
                <c:pt idx="6">
                  <c:v>45039</c:v>
                </c:pt>
                <c:pt idx="7">
                  <c:v>55033</c:v>
                </c:pt>
                <c:pt idx="8">
                  <c:v>60033</c:v>
                </c:pt>
              </c:numCache>
            </c:numRef>
          </c:xVal>
          <c:yVal>
            <c:numRef>
              <c:f>comparison!$AK$8:$AK$16</c:f>
              <c:numCache>
                <c:formatCode>General</c:formatCode>
                <c:ptCount val="9"/>
                <c:pt idx="0">
                  <c:v>6.42</c:v>
                </c:pt>
                <c:pt idx="1">
                  <c:v>7.37</c:v>
                </c:pt>
                <c:pt idx="2">
                  <c:v>7.5050000000000008</c:v>
                </c:pt>
                <c:pt idx="3">
                  <c:v>8.68</c:v>
                </c:pt>
                <c:pt idx="4">
                  <c:v>8.8699999999999992</c:v>
                </c:pt>
                <c:pt idx="5">
                  <c:v>10.515000000000001</c:v>
                </c:pt>
                <c:pt idx="6">
                  <c:v>10.795</c:v>
                </c:pt>
                <c:pt idx="7">
                  <c:v>13.42</c:v>
                </c:pt>
                <c:pt idx="8">
                  <c:v>13.899999999999999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36-462A-AE48-3F02C32A831C}"/>
            </c:ext>
          </c:extLst>
        </c:ser>
        <c:ser>
          <c:idx val="1"/>
          <c:order val="2"/>
          <c:tx>
            <c:v>PE 1-2 Experimental Data </c:v>
          </c:tx>
          <c:spPr>
            <a:ln w="19050">
              <a:noFill/>
            </a:ln>
          </c:spPr>
          <c:xVal>
            <c:numRef>
              <c:f>digitizedData!$BW$13:$BW$21</c:f>
              <c:numCache>
                <c:formatCode>General</c:formatCode>
                <c:ptCount val="9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</c:numCache>
            </c:numRef>
          </c:xVal>
          <c:yVal>
            <c:numRef>
              <c:f>digitizedData!$BV$13:$BV$21</c:f>
              <c:numCache>
                <c:formatCode>General</c:formatCode>
                <c:ptCount val="9"/>
                <c:pt idx="0">
                  <c:v>6.4322295738402628</c:v>
                </c:pt>
                <c:pt idx="1">
                  <c:v>7.3678376780840642</c:v>
                </c:pt>
                <c:pt idx="2">
                  <c:v>7.4373798398518343</c:v>
                </c:pt>
                <c:pt idx="3">
                  <c:v>8.7951773479184308</c:v>
                </c:pt>
                <c:pt idx="4">
                  <c:v>8.8935285169256684</c:v>
                </c:pt>
                <c:pt idx="5">
                  <c:v>11.059272440344378</c:v>
                </c:pt>
                <c:pt idx="6">
                  <c:v>11.173977004464374</c:v>
                </c:pt>
                <c:pt idx="7">
                  <c:v>14.217528770295171</c:v>
                </c:pt>
                <c:pt idx="8">
                  <c:v>14.430302269703754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FD-46D1-BAAF-79A8DE203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7039127494042201"/>
              <c:y val="0.815598939720588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length "c" (mm)</a:t>
                </a:r>
              </a:p>
            </c:rich>
          </c:tx>
          <c:layout>
            <c:manualLayout>
              <c:xMode val="edge"/>
              <c:yMode val="edge"/>
              <c:x val="9.2672927953363973E-3"/>
              <c:y val="0.2624416943523560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9.5088984398495502E-2"/>
          <c:y val="0.15498502191381003"/>
          <c:w val="0.59735203028949124"/>
          <c:h val="0.22991303123087797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" Type="http://schemas.openxmlformats.org/officeDocument/2006/relationships/chart" Target="../charts/chart2.xml"/><Relationship Id="rId16" Type="http://schemas.openxmlformats.org/officeDocument/2006/relationships/image" Target="../media/image14.pn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601386</xdr:colOff>
      <xdr:row>39</xdr:row>
      <xdr:rowOff>57102</xdr:rowOff>
    </xdr:from>
    <xdr:to>
      <xdr:col>95</xdr:col>
      <xdr:colOff>78192</xdr:colOff>
      <xdr:row>57</xdr:row>
      <xdr:rowOff>108809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9A0EAAE-8309-4846-83E3-B0730FB9A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36</xdr:row>
      <xdr:rowOff>184669</xdr:rowOff>
    </xdr:from>
    <xdr:to>
      <xdr:col>28</xdr:col>
      <xdr:colOff>442370</xdr:colOff>
      <xdr:row>58</xdr:row>
      <xdr:rowOff>22728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B8F702D-9EE1-4ABB-A368-0EA7DCAD0A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301301</xdr:colOff>
      <xdr:row>23</xdr:row>
      <xdr:rowOff>77755</xdr:rowOff>
    </xdr:from>
    <xdr:to>
      <xdr:col>3</xdr:col>
      <xdr:colOff>145859</xdr:colOff>
      <xdr:row>36</xdr:row>
      <xdr:rowOff>127592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FB1A1A-76EA-42CB-8054-33B0770A9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1301" y="4548673"/>
          <a:ext cx="1681522" cy="2576878"/>
        </a:xfrm>
        <a:prstGeom prst="rect">
          <a:avLst/>
        </a:prstGeom>
      </xdr:spPr>
    </xdr:pic>
    <xdr:clientData/>
  </xdr:twoCellAnchor>
  <xdr:twoCellAnchor editAs="oneCell">
    <xdr:from>
      <xdr:col>5</xdr:col>
      <xdr:colOff>204108</xdr:colOff>
      <xdr:row>21</xdr:row>
      <xdr:rowOff>136070</xdr:rowOff>
    </xdr:from>
    <xdr:to>
      <xdr:col>9</xdr:col>
      <xdr:colOff>268151</xdr:colOff>
      <xdr:row>39</xdr:row>
      <xdr:rowOff>132286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25E13A-8898-4479-BD5B-B53E5C4EF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65715" y="4218213"/>
          <a:ext cx="2513329" cy="3495195"/>
        </a:xfrm>
        <a:prstGeom prst="rect">
          <a:avLst/>
        </a:prstGeom>
      </xdr:spPr>
    </xdr:pic>
    <xdr:clientData/>
  </xdr:twoCellAnchor>
  <xdr:twoCellAnchor editAs="oneCell">
    <xdr:from>
      <xdr:col>11</xdr:col>
      <xdr:colOff>204108</xdr:colOff>
      <xdr:row>20</xdr:row>
      <xdr:rowOff>184668</xdr:rowOff>
    </xdr:from>
    <xdr:to>
      <xdr:col>15</xdr:col>
      <xdr:colOff>386332</xdr:colOff>
      <xdr:row>38</xdr:row>
      <xdr:rowOff>14285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83003A-78F0-4765-940E-C0C50917C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39644" y="4072423"/>
          <a:ext cx="2631509" cy="3328597"/>
        </a:xfrm>
        <a:prstGeom prst="rect">
          <a:avLst/>
        </a:prstGeom>
      </xdr:spPr>
    </xdr:pic>
    <xdr:clientData/>
  </xdr:twoCellAnchor>
  <xdr:twoCellAnchor editAs="oneCell">
    <xdr:from>
      <xdr:col>17</xdr:col>
      <xdr:colOff>194389</xdr:colOff>
      <xdr:row>21</xdr:row>
      <xdr:rowOff>19439</xdr:rowOff>
    </xdr:from>
    <xdr:to>
      <xdr:col>22</xdr:col>
      <xdr:colOff>255802</xdr:colOff>
      <xdr:row>41</xdr:row>
      <xdr:rowOff>148402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5570C21-D87C-490B-BC97-810BC45C1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03853" y="4101582"/>
          <a:ext cx="3045265" cy="4016718"/>
        </a:xfrm>
        <a:prstGeom prst="rect">
          <a:avLst/>
        </a:prstGeom>
      </xdr:spPr>
    </xdr:pic>
    <xdr:clientData/>
  </xdr:twoCellAnchor>
  <xdr:twoCellAnchor editAs="oneCell">
    <xdr:from>
      <xdr:col>24</xdr:col>
      <xdr:colOff>163696</xdr:colOff>
      <xdr:row>22</xdr:row>
      <xdr:rowOff>29158</xdr:rowOff>
    </xdr:from>
    <xdr:to>
      <xdr:col>28</xdr:col>
      <xdr:colOff>295034</xdr:colOff>
      <xdr:row>38</xdr:row>
      <xdr:rowOff>170382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A7E252-EEB4-4E79-A12F-F4B28DCAC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781655" y="4305689"/>
          <a:ext cx="2823609" cy="3251428"/>
        </a:xfrm>
        <a:prstGeom prst="rect">
          <a:avLst/>
        </a:prstGeom>
      </xdr:spPr>
    </xdr:pic>
    <xdr:clientData/>
  </xdr:twoCellAnchor>
  <xdr:twoCellAnchor editAs="oneCell">
    <xdr:from>
      <xdr:col>29</xdr:col>
      <xdr:colOff>91652</xdr:colOff>
      <xdr:row>23</xdr:row>
      <xdr:rowOff>136072</xdr:rowOff>
    </xdr:from>
    <xdr:to>
      <xdr:col>33</xdr:col>
      <xdr:colOff>255090</xdr:colOff>
      <xdr:row>39</xdr:row>
      <xdr:rowOff>10510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CA8CE35-0239-42D1-BD1C-607A6E845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14203" y="4606990"/>
          <a:ext cx="2612724" cy="2984642"/>
        </a:xfrm>
        <a:prstGeom prst="rect">
          <a:avLst/>
        </a:prstGeom>
      </xdr:spPr>
    </xdr:pic>
    <xdr:clientData/>
  </xdr:twoCellAnchor>
  <xdr:twoCellAnchor editAs="oneCell">
    <xdr:from>
      <xdr:col>33</xdr:col>
      <xdr:colOff>9720</xdr:colOff>
      <xdr:row>21</xdr:row>
      <xdr:rowOff>77755</xdr:rowOff>
    </xdr:from>
    <xdr:to>
      <xdr:col>36</xdr:col>
      <xdr:colOff>550902</xdr:colOff>
      <xdr:row>34</xdr:row>
      <xdr:rowOff>67516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D977EC6-89D6-464F-BFDA-3C8223920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769235" y="4159898"/>
          <a:ext cx="2378146" cy="2516802"/>
        </a:xfrm>
        <a:prstGeom prst="rect">
          <a:avLst/>
        </a:prstGeom>
      </xdr:spPr>
    </xdr:pic>
    <xdr:clientData/>
  </xdr:twoCellAnchor>
  <xdr:twoCellAnchor editAs="oneCell">
    <xdr:from>
      <xdr:col>35</xdr:col>
      <xdr:colOff>505409</xdr:colOff>
      <xdr:row>28</xdr:row>
      <xdr:rowOff>145791</xdr:rowOff>
    </xdr:from>
    <xdr:to>
      <xdr:col>39</xdr:col>
      <xdr:colOff>546579</xdr:colOff>
      <xdr:row>42</xdr:row>
      <xdr:rowOff>13894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7652AB7-7F0A-47BB-9ACB-4A3A8BB6E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489567" y="5588648"/>
          <a:ext cx="2490455" cy="2589532"/>
        </a:xfrm>
        <a:prstGeom prst="rect">
          <a:avLst/>
        </a:prstGeom>
      </xdr:spPr>
    </xdr:pic>
    <xdr:clientData/>
  </xdr:twoCellAnchor>
  <xdr:twoCellAnchor editAs="oneCell">
    <xdr:from>
      <xdr:col>41</xdr:col>
      <xdr:colOff>151100</xdr:colOff>
      <xdr:row>24</xdr:row>
      <xdr:rowOff>174949</xdr:rowOff>
    </xdr:from>
    <xdr:to>
      <xdr:col>45</xdr:col>
      <xdr:colOff>208506</xdr:colOff>
      <xdr:row>37</xdr:row>
      <xdr:rowOff>85978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8F4F14C-886A-4D99-B0C0-78934D9C1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584544" y="4840255"/>
          <a:ext cx="2506692" cy="2438070"/>
        </a:xfrm>
        <a:prstGeom prst="rect">
          <a:avLst/>
        </a:prstGeom>
      </xdr:spPr>
    </xdr:pic>
    <xdr:clientData/>
  </xdr:twoCellAnchor>
  <xdr:twoCellAnchor editAs="oneCell">
    <xdr:from>
      <xdr:col>45</xdr:col>
      <xdr:colOff>240071</xdr:colOff>
      <xdr:row>29</xdr:row>
      <xdr:rowOff>126352</xdr:rowOff>
    </xdr:from>
    <xdr:to>
      <xdr:col>49</xdr:col>
      <xdr:colOff>1153</xdr:colOff>
      <xdr:row>39</xdr:row>
      <xdr:rowOff>75145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B73F67-9C50-48FC-8EBD-EF6977FC3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510479" y="5763597"/>
          <a:ext cx="2210368" cy="1892670"/>
        </a:xfrm>
        <a:prstGeom prst="rect">
          <a:avLst/>
        </a:prstGeom>
      </xdr:spPr>
    </xdr:pic>
    <xdr:clientData/>
  </xdr:twoCellAnchor>
  <xdr:twoCellAnchor editAs="oneCell">
    <xdr:from>
      <xdr:col>47</xdr:col>
      <xdr:colOff>550045</xdr:colOff>
      <xdr:row>22</xdr:row>
      <xdr:rowOff>174949</xdr:rowOff>
    </xdr:from>
    <xdr:to>
      <xdr:col>52</xdr:col>
      <xdr:colOff>11501</xdr:colOff>
      <xdr:row>32</xdr:row>
      <xdr:rowOff>159294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514A233-77D3-4B22-9166-F29256CBC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045096" y="4451480"/>
          <a:ext cx="2523063" cy="1928222"/>
        </a:xfrm>
        <a:prstGeom prst="rect">
          <a:avLst/>
        </a:prstGeom>
      </xdr:spPr>
    </xdr:pic>
    <xdr:clientData/>
  </xdr:twoCellAnchor>
  <xdr:twoCellAnchor editAs="oneCell">
    <xdr:from>
      <xdr:col>53</xdr:col>
      <xdr:colOff>390519</xdr:colOff>
      <xdr:row>20</xdr:row>
      <xdr:rowOff>165230</xdr:rowOff>
    </xdr:from>
    <xdr:to>
      <xdr:col>57</xdr:col>
      <xdr:colOff>370202</xdr:colOff>
      <xdr:row>30</xdr:row>
      <xdr:rowOff>175016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6A13DAC-EA6B-4A2E-BE17-E8BDEBEE4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334856" y="4052985"/>
          <a:ext cx="2428969" cy="1953664"/>
        </a:xfrm>
        <a:prstGeom prst="rect">
          <a:avLst/>
        </a:prstGeom>
      </xdr:spPr>
    </xdr:pic>
    <xdr:clientData/>
  </xdr:twoCellAnchor>
  <xdr:twoCellAnchor editAs="oneCell">
    <xdr:from>
      <xdr:col>58</xdr:col>
      <xdr:colOff>515127</xdr:colOff>
      <xdr:row>19</xdr:row>
      <xdr:rowOff>38878</xdr:rowOff>
    </xdr:from>
    <xdr:to>
      <xdr:col>60</xdr:col>
      <xdr:colOff>31912</xdr:colOff>
      <xdr:row>47</xdr:row>
      <xdr:rowOff>91259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A661C30-4F57-4861-BB97-E1EAFDA35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2521071" y="3732245"/>
          <a:ext cx="1285714" cy="5495238"/>
        </a:xfrm>
        <a:prstGeom prst="rect">
          <a:avLst/>
        </a:prstGeom>
      </xdr:spPr>
    </xdr:pic>
    <xdr:clientData/>
  </xdr:twoCellAnchor>
  <xdr:twoCellAnchor editAs="oneCell">
    <xdr:from>
      <xdr:col>77</xdr:col>
      <xdr:colOff>136070</xdr:colOff>
      <xdr:row>19</xdr:row>
      <xdr:rowOff>174950</xdr:rowOff>
    </xdr:from>
    <xdr:to>
      <xdr:col>81</xdr:col>
      <xdr:colOff>77921</xdr:colOff>
      <xdr:row>34</xdr:row>
      <xdr:rowOff>100977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566024D-6C1F-407E-9EE8-3EA142936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5418698" y="3868317"/>
          <a:ext cx="2935423" cy="2841844"/>
        </a:xfrm>
        <a:prstGeom prst="rect">
          <a:avLst/>
        </a:prstGeom>
      </xdr:spPr>
    </xdr:pic>
    <xdr:clientData/>
  </xdr:twoCellAnchor>
  <xdr:twoCellAnchor editAs="oneCell">
    <xdr:from>
      <xdr:col>66</xdr:col>
      <xdr:colOff>406064</xdr:colOff>
      <xdr:row>26</xdr:row>
      <xdr:rowOff>126352</xdr:rowOff>
    </xdr:from>
    <xdr:to>
      <xdr:col>72</xdr:col>
      <xdr:colOff>347169</xdr:colOff>
      <xdr:row>44</xdr:row>
      <xdr:rowOff>171361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9584A48-9437-48E2-82A0-DA9793024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7854865" y="5180434"/>
          <a:ext cx="4139880" cy="35439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247599</xdr:colOff>
      <xdr:row>12</xdr:row>
      <xdr:rowOff>56683</xdr:rowOff>
    </xdr:from>
    <xdr:to>
      <xdr:col>24</xdr:col>
      <xdr:colOff>337820</xdr:colOff>
      <xdr:row>33</xdr:row>
      <xdr:rowOff>174869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76B1A2C-7642-4E90-A29D-3A98163A5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248253</xdr:colOff>
      <xdr:row>8</xdr:row>
      <xdr:rowOff>118319</xdr:rowOff>
    </xdr:from>
    <xdr:to>
      <xdr:col>25</xdr:col>
      <xdr:colOff>367318</xdr:colOff>
      <xdr:row>26</xdr:row>
      <xdr:rowOff>108796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E43236DE-0076-43F0-A789-9A0B1DDEA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456529</xdr:colOff>
      <xdr:row>17</xdr:row>
      <xdr:rowOff>39709</xdr:rowOff>
    </xdr:from>
    <xdr:to>
      <xdr:col>11</xdr:col>
      <xdr:colOff>580354</xdr:colOff>
      <xdr:row>35</xdr:row>
      <xdr:rowOff>30185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754F64DB-AA25-4A6E-AB05-BC09641F3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314165</xdr:colOff>
      <xdr:row>27</xdr:row>
      <xdr:rowOff>66993</xdr:rowOff>
    </xdr:from>
    <xdr:to>
      <xdr:col>25</xdr:col>
      <xdr:colOff>433230</xdr:colOff>
      <xdr:row>45</xdr:row>
      <xdr:rowOff>57469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57614EE8-2DBA-4085-991B-AF891CD57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C78C-00CF-4689-A47C-BE3D8934712E}">
  <dimension ref="B1:CD167"/>
  <sheetViews>
    <sheetView topLeftCell="BR1" zoomScale="98" zoomScaleNormal="98" workbookViewId="0">
      <selection activeCell="Z10" sqref="Z10"/>
    </sheetView>
  </sheetViews>
  <sheetFormatPr defaultRowHeight="15" x14ac:dyDescent="0.25"/>
  <cols>
    <col min="5" max="5" width="9.140625" style="1"/>
    <col min="11" max="11" width="9.140625" style="1"/>
    <col min="17" max="17" width="9.140625" style="1"/>
    <col min="19" max="19" width="11.7109375" style="3" bestFit="1" customWidth="1"/>
    <col min="20" max="20" width="5.5703125" style="3" bestFit="1" customWidth="1"/>
    <col min="24" max="24" width="9.140625" style="1"/>
    <col min="25" max="25" width="12.85546875" bestFit="1" customWidth="1"/>
    <col min="30" max="30" width="9.140625" style="1"/>
    <col min="34" max="34" width="9.140625" style="1"/>
    <col min="38" max="38" width="9.140625" style="1"/>
    <col min="42" max="42" width="9.140625" style="1"/>
    <col min="46" max="46" width="9.140625" style="1"/>
    <col min="50" max="50" width="9.140625" style="1"/>
    <col min="54" max="54" width="9.140625" style="1"/>
    <col min="58" max="58" width="9.140625" style="1"/>
    <col min="59" max="59" width="17.28515625" bestFit="1" customWidth="1"/>
    <col min="66" max="66" width="9.140625" style="1"/>
    <col min="67" max="67" width="17" bestFit="1" customWidth="1"/>
    <col min="76" max="76" width="17.7109375" bestFit="1" customWidth="1"/>
    <col min="77" max="77" width="9.140625" style="1"/>
    <col min="78" max="78" width="17.28515625" bestFit="1" customWidth="1"/>
  </cols>
  <sheetData>
    <row r="1" spans="2:82" x14ac:dyDescent="0.25">
      <c r="U1" t="s">
        <v>41</v>
      </c>
      <c r="V1">
        <v>4.9800000000000004</v>
      </c>
      <c r="Y1" s="3"/>
      <c r="Z1" s="3"/>
      <c r="AA1" t="s">
        <v>41</v>
      </c>
      <c r="AB1">
        <v>4.9800000000000004</v>
      </c>
    </row>
    <row r="2" spans="2:82" x14ac:dyDescent="0.25">
      <c r="U2" t="s">
        <v>42</v>
      </c>
      <c r="V2">
        <v>6.27</v>
      </c>
      <c r="Y2" s="3"/>
      <c r="Z2" s="3"/>
      <c r="AA2" t="s">
        <v>42</v>
      </c>
      <c r="AB2">
        <v>6.27</v>
      </c>
    </row>
    <row r="3" spans="2:82" x14ac:dyDescent="0.25">
      <c r="S3" s="3" t="s">
        <v>6</v>
      </c>
      <c r="Y3" s="3" t="s">
        <v>6</v>
      </c>
      <c r="Z3" s="3"/>
      <c r="AE3" s="3"/>
      <c r="AF3" s="3"/>
      <c r="AG3" s="3"/>
      <c r="AH3" s="12"/>
      <c r="AI3" s="3"/>
      <c r="AJ3" s="3"/>
      <c r="AK3" s="3"/>
    </row>
    <row r="4" spans="2:82" x14ac:dyDescent="0.25">
      <c r="B4" t="s">
        <v>2</v>
      </c>
      <c r="G4" t="s">
        <v>3</v>
      </c>
      <c r="M4" t="s">
        <v>4</v>
      </c>
      <c r="S4" s="3" t="s">
        <v>5</v>
      </c>
      <c r="V4" t="s">
        <v>40</v>
      </c>
      <c r="W4" t="s">
        <v>43</v>
      </c>
      <c r="Y4" s="3" t="s">
        <v>7</v>
      </c>
      <c r="Z4" s="3"/>
      <c r="AB4" t="s">
        <v>40</v>
      </c>
      <c r="AC4" t="s">
        <v>43</v>
      </c>
      <c r="AE4" s="3" t="s">
        <v>8</v>
      </c>
      <c r="AF4" s="3"/>
      <c r="AG4" s="3"/>
      <c r="AH4" s="12"/>
      <c r="AI4" s="3" t="s">
        <v>9</v>
      </c>
      <c r="AJ4" s="3"/>
      <c r="AK4" s="3"/>
      <c r="AM4" s="3" t="s">
        <v>10</v>
      </c>
      <c r="AN4" s="3"/>
      <c r="AO4" s="3"/>
      <c r="AQ4" s="3" t="s">
        <v>11</v>
      </c>
      <c r="AR4" s="3"/>
      <c r="AS4" s="3"/>
      <c r="AT4" s="12"/>
      <c r="AU4" s="3" t="s">
        <v>62</v>
      </c>
      <c r="AV4" s="3"/>
      <c r="AW4" s="3"/>
      <c r="AX4" s="12"/>
      <c r="AY4" s="3" t="s">
        <v>63</v>
      </c>
      <c r="AZ4" s="3"/>
      <c r="BA4" s="3"/>
      <c r="BB4" s="12"/>
      <c r="BC4" s="3" t="s">
        <v>64</v>
      </c>
      <c r="BD4" s="3"/>
      <c r="BH4" t="s">
        <v>12</v>
      </c>
      <c r="BP4" t="s">
        <v>16</v>
      </c>
      <c r="CA4" t="s">
        <v>19</v>
      </c>
    </row>
    <row r="5" spans="2:82" x14ac:dyDescent="0.25">
      <c r="B5" t="s">
        <v>0</v>
      </c>
      <c r="C5" t="s">
        <v>1</v>
      </c>
      <c r="G5" t="s">
        <v>0</v>
      </c>
      <c r="H5" t="s">
        <v>1</v>
      </c>
      <c r="M5" t="s">
        <v>0</v>
      </c>
      <c r="N5" t="s">
        <v>1</v>
      </c>
      <c r="S5" s="3" t="s">
        <v>0</v>
      </c>
      <c r="T5" s="3" t="s">
        <v>1</v>
      </c>
      <c r="V5" t="s">
        <v>1</v>
      </c>
      <c r="Y5" s="3" t="s">
        <v>0</v>
      </c>
      <c r="Z5" s="3" t="s">
        <v>1</v>
      </c>
      <c r="AB5" t="s">
        <v>1</v>
      </c>
      <c r="AE5" s="3" t="s">
        <v>0</v>
      </c>
      <c r="AF5" s="3" t="s">
        <v>1</v>
      </c>
      <c r="AG5" s="3"/>
      <c r="AH5" s="12"/>
      <c r="AI5" s="3" t="s">
        <v>0</v>
      </c>
      <c r="AJ5" s="3" t="s">
        <v>1</v>
      </c>
      <c r="AK5" s="3"/>
      <c r="AM5" s="3" t="s">
        <v>0</v>
      </c>
      <c r="AN5" s="3" t="s">
        <v>1</v>
      </c>
      <c r="AO5" s="3"/>
      <c r="AQ5" s="3" t="s">
        <v>0</v>
      </c>
      <c r="AR5" s="3" t="s">
        <v>1</v>
      </c>
      <c r="AS5" s="3"/>
      <c r="AT5" s="12"/>
      <c r="AU5" s="3" t="s">
        <v>0</v>
      </c>
      <c r="AV5" s="3" t="s">
        <v>1</v>
      </c>
      <c r="AW5" s="3"/>
      <c r="AX5" s="12"/>
      <c r="AY5" s="3" t="s">
        <v>0</v>
      </c>
      <c r="AZ5" s="3" t="s">
        <v>1</v>
      </c>
      <c r="BA5" s="3"/>
      <c r="BB5" s="12"/>
      <c r="BC5" s="3" t="s">
        <v>0</v>
      </c>
      <c r="BD5" s="3" t="s">
        <v>1</v>
      </c>
      <c r="BH5" t="s">
        <v>0</v>
      </c>
      <c r="BI5" t="s">
        <v>1</v>
      </c>
      <c r="BJ5" t="s">
        <v>20</v>
      </c>
      <c r="BP5" t="s">
        <v>0</v>
      </c>
      <c r="BQ5" t="s">
        <v>1</v>
      </c>
      <c r="CA5" t="s">
        <v>0</v>
      </c>
      <c r="CB5" t="s">
        <v>1</v>
      </c>
      <c r="CC5" t="s">
        <v>22</v>
      </c>
    </row>
    <row r="6" spans="2:82" x14ac:dyDescent="0.25">
      <c r="B6">
        <v>4.9699666104874796</v>
      </c>
      <c r="C6">
        <v>0.19227016885553599</v>
      </c>
      <c r="G6">
        <v>5.9592889623811498</v>
      </c>
      <c r="H6">
        <v>0.31243902439024301</v>
      </c>
      <c r="I6">
        <f>-84.15+H6</f>
        <v>-83.837560975609762</v>
      </c>
      <c r="M6">
        <v>6.1040799864321897</v>
      </c>
      <c r="N6">
        <v>0.33647279549718501</v>
      </c>
      <c r="O6">
        <f>-84.15+N6</f>
        <v>-83.813527204502819</v>
      </c>
      <c r="S6" s="3">
        <v>6.4901139483363499</v>
      </c>
      <c r="T6" s="3">
        <v>0.360506566604128</v>
      </c>
      <c r="U6" s="3">
        <f>-84.15+T6</f>
        <v>-83.789493433395876</v>
      </c>
      <c r="V6">
        <f>$V$1*SQRT(ABS((1-S6^2/$V$2^2)))</f>
        <v>1.3311066720918199</v>
      </c>
      <c r="W6" s="9">
        <f>(V6-T6)/V6</f>
        <v>0.72916778635209167</v>
      </c>
      <c r="Y6" s="3">
        <v>7.3899598712432901</v>
      </c>
      <c r="Z6" s="3">
        <v>0.40325181537071503</v>
      </c>
      <c r="AA6">
        <f>-84.15+Z6</f>
        <v>-83.746748184629297</v>
      </c>
      <c r="AB6">
        <f>$V$1*SQRT(ABS((1-Y6^2/$V$2^2)))</f>
        <v>3.1066172160684551</v>
      </c>
      <c r="AC6" s="9">
        <f>(AB6-Z6)/AB6</f>
        <v>0.8701958473400061</v>
      </c>
      <c r="AD6" s="11"/>
      <c r="AE6" s="3">
        <v>7.3782822012665896</v>
      </c>
      <c r="AF6" s="3">
        <v>0.38007109478145801</v>
      </c>
      <c r="AG6">
        <f>-84.15+AF6</f>
        <v>-83.769928905218549</v>
      </c>
      <c r="AH6" s="12"/>
      <c r="AI6" s="3">
        <v>8.8166611930243608</v>
      </c>
      <c r="AJ6" s="3">
        <v>0.60028794037940203</v>
      </c>
      <c r="AK6">
        <f>-84.15+AJ6</f>
        <v>-83.549712059620603</v>
      </c>
      <c r="AL6" s="11"/>
      <c r="AM6" s="3">
        <v>8.8724520798662994</v>
      </c>
      <c r="AN6" s="3">
        <v>0.57247107567229505</v>
      </c>
      <c r="AO6">
        <f>-84.15+AN6</f>
        <v>-83.577528924327709</v>
      </c>
      <c r="AP6" s="11"/>
      <c r="AQ6" s="3">
        <v>11.0369289460966</v>
      </c>
      <c r="AR6" s="3">
        <v>0.86454815509693494</v>
      </c>
      <c r="AS6">
        <f>-84.15+AR6</f>
        <v>-83.285451844903065</v>
      </c>
      <c r="AT6" s="12"/>
      <c r="AU6" s="3">
        <v>11.137656731769701</v>
      </c>
      <c r="AV6" s="3">
        <v>0.913272384230568</v>
      </c>
      <c r="AW6">
        <f>-84.15+AV6</f>
        <v>-83.236727615769439</v>
      </c>
      <c r="AX6" s="12"/>
      <c r="AY6" s="3">
        <v>4.7280535533625603</v>
      </c>
      <c r="AZ6" s="2">
        <v>10.511436835522201</v>
      </c>
      <c r="BA6">
        <f>-84.15+AZ6</f>
        <v>-73.638563164477802</v>
      </c>
      <c r="BB6" s="10"/>
      <c r="BC6" s="3">
        <v>-3.1424908331785799</v>
      </c>
      <c r="BD6" s="2">
        <v>10.811395359947101</v>
      </c>
      <c r="BE6">
        <f>-84.15+BD6</f>
        <v>-73.338604640052907</v>
      </c>
      <c r="BG6" t="s">
        <v>13</v>
      </c>
      <c r="BH6">
        <v>-1.6089148820649601E-2</v>
      </c>
      <c r="BI6">
        <v>-3.3380237648543698E-3</v>
      </c>
      <c r="BO6" t="s">
        <v>17</v>
      </c>
      <c r="BP6">
        <v>2.4033771106941999E-2</v>
      </c>
      <c r="BQ6">
        <v>0</v>
      </c>
      <c r="BR6">
        <f t="shared" ref="BR6:BR24" si="0">-84.15+BQ6</f>
        <v>-84.15</v>
      </c>
      <c r="BS6">
        <v>0</v>
      </c>
      <c r="BT6">
        <v>0</v>
      </c>
      <c r="BZ6" t="s">
        <v>17</v>
      </c>
      <c r="CA6">
        <v>2.4033771106941999E-2</v>
      </c>
      <c r="CB6">
        <v>0</v>
      </c>
    </row>
    <row r="7" spans="2:82" x14ac:dyDescent="0.25">
      <c r="B7">
        <v>4.9222158976478898</v>
      </c>
      <c r="C7">
        <v>0.45664165103189602</v>
      </c>
      <c r="G7">
        <v>5.9122171696293204</v>
      </c>
      <c r="H7">
        <v>0.93731707317073099</v>
      </c>
      <c r="M7">
        <v>6.08099670344812</v>
      </c>
      <c r="N7">
        <v>0.889249530956849</v>
      </c>
      <c r="S7" s="3">
        <v>6.4915170498510699</v>
      </c>
      <c r="T7" s="3">
        <v>1.10555347091932</v>
      </c>
      <c r="U7" s="3">
        <f>-84.15+T7</f>
        <v>-83.044446529080687</v>
      </c>
      <c r="V7">
        <f>$V$1*SQRT(ABS((1-S7^2/$V$2^2)))</f>
        <v>1.3354158725529826</v>
      </c>
      <c r="W7" s="9">
        <f>(V7-T7)/V7</f>
        <v>0.17212795381428475</v>
      </c>
      <c r="Y7" s="3">
        <v>7.3328375117497897</v>
      </c>
      <c r="Z7" s="3">
        <v>0.95958910951288801</v>
      </c>
      <c r="AA7">
        <f t="shared" ref="AA7:AA21" si="1">-84.15+Z7</f>
        <v>-83.190410890487115</v>
      </c>
      <c r="AB7">
        <f>$V$1*SQRT(ABS((1-Y7^2/$V$2^2)))</f>
        <v>3.0200212171608793</v>
      </c>
      <c r="AC7" s="9">
        <f>(AB7-Z7)/AB7</f>
        <v>0.68225749406654923</v>
      </c>
      <c r="AD7" s="11"/>
      <c r="AE7" s="3">
        <v>7.4256040489478599</v>
      </c>
      <c r="AF7" s="3">
        <v>0.79732406538808898</v>
      </c>
      <c r="AG7">
        <f t="shared" ref="AG7:AG23" si="2">-84.15+AF7</f>
        <v>-83.352675934611923</v>
      </c>
      <c r="AH7" s="12"/>
      <c r="AI7" s="3">
        <v>8.7480357829183095</v>
      </c>
      <c r="AJ7" s="3">
        <v>1.22616739628934</v>
      </c>
      <c r="AK7">
        <f t="shared" ref="AK7:AK20" si="3">-84.15+AJ7</f>
        <v>-82.923832603710665</v>
      </c>
      <c r="AL7" s="11"/>
      <c r="AM7" s="9">
        <v>8.8317744989904607</v>
      </c>
      <c r="AN7" s="9">
        <v>1.2122589639357899</v>
      </c>
      <c r="AO7">
        <f t="shared" ref="AO7:AO21" si="4">-84.15+AN7</f>
        <v>-82.93774103606421</v>
      </c>
      <c r="AP7" s="11"/>
      <c r="AQ7" s="9">
        <v>10.9405390570927</v>
      </c>
      <c r="AR7" s="9">
        <v>1.5738782051282001</v>
      </c>
      <c r="AS7">
        <f t="shared" ref="AS7:AS24" si="5">-84.15+AR7</f>
        <v>-82.57612179487181</v>
      </c>
      <c r="AT7" s="11"/>
      <c r="AU7" s="3">
        <v>10.8764982137182</v>
      </c>
      <c r="AV7" s="9">
        <v>2.2603387572077498</v>
      </c>
      <c r="AW7">
        <f t="shared" ref="AW7:AW25" si="6">-84.15+AV7</f>
        <v>-81.889661242792258</v>
      </c>
      <c r="AX7" s="11"/>
      <c r="AY7" s="3">
        <v>6.16805563210999</v>
      </c>
      <c r="AZ7" s="2">
        <v>10.110873983739801</v>
      </c>
      <c r="BA7">
        <f t="shared" ref="BA7:BA20" si="7">-84.15+AZ7</f>
        <v>-74.039126016260212</v>
      </c>
      <c r="BB7" s="10"/>
      <c r="BC7" s="2">
        <v>-2.0136639537115202</v>
      </c>
      <c r="BD7" s="2">
        <v>10.985250764366601</v>
      </c>
      <c r="BE7">
        <f t="shared" ref="BE7:BE20" si="8">-84.15+BD7</f>
        <v>-73.164749235633408</v>
      </c>
      <c r="BG7" t="s">
        <v>14</v>
      </c>
      <c r="BH7">
        <v>-1.12172685612126E-2</v>
      </c>
      <c r="BI7">
        <v>2.5836303939962399</v>
      </c>
      <c r="BP7">
        <v>0.67294559099437101</v>
      </c>
      <c r="BQ7">
        <v>7.2236842105263904E-2</v>
      </c>
      <c r="BR7">
        <f t="shared" si="0"/>
        <v>-84.077763157894736</v>
      </c>
      <c r="BS7">
        <f t="shared" ref="BS7:BS24" si="9">SQRT((BP7-BP6)^2+(BQ7-BQ6)^2)</f>
        <v>0.65292014163062539</v>
      </c>
      <c r="BT7">
        <f>BS7+BT6</f>
        <v>0.65292014163062539</v>
      </c>
      <c r="BZ7" t="s">
        <v>14</v>
      </c>
      <c r="CA7">
        <v>2.30724202626641</v>
      </c>
      <c r="CB7">
        <v>2.2875000000000001</v>
      </c>
    </row>
    <row r="8" spans="2:82" x14ac:dyDescent="0.25">
      <c r="B8">
        <v>4.7779680096670498</v>
      </c>
      <c r="C8">
        <v>0.721013133208256</v>
      </c>
      <c r="G8">
        <v>5.6482983008448002</v>
      </c>
      <c r="H8">
        <v>1.7063977485928701</v>
      </c>
      <c r="M8">
        <v>5.9375635195726097</v>
      </c>
      <c r="N8">
        <v>1.5862288930581601</v>
      </c>
      <c r="S8" s="3">
        <v>6.1558589584592003</v>
      </c>
      <c r="T8" s="3">
        <v>2.2111069418386502</v>
      </c>
      <c r="U8" s="3">
        <f t="shared" ref="U8:U20" si="10">-84.15+T8</f>
        <v>-81.938893058161355</v>
      </c>
      <c r="V8">
        <f t="shared" ref="V8:V20" si="11">$V$1*SQRT(ABS((1-S8^2/$V$2^2)))</f>
        <v>0.94590152884500345</v>
      </c>
      <c r="W8" s="9"/>
      <c r="Y8">
        <v>7.2642557564847801</v>
      </c>
      <c r="Z8">
        <v>1.60864928601208</v>
      </c>
      <c r="AA8">
        <f t="shared" si="1"/>
        <v>-82.541350713987924</v>
      </c>
      <c r="AB8">
        <f t="shared" ref="AB8:AB21" si="12">$V$1*SQRT(ABS((1-Y8^2/$V$2^2)))</f>
        <v>2.9135873879691481</v>
      </c>
      <c r="AC8" s="2"/>
      <c r="AD8" s="10"/>
      <c r="AE8">
        <v>7.3336451263089302</v>
      </c>
      <c r="AF8">
        <v>1.3884324404141399</v>
      </c>
      <c r="AG8">
        <f t="shared" si="2"/>
        <v>-82.76156755958587</v>
      </c>
      <c r="AI8">
        <v>8.5821299250512393</v>
      </c>
      <c r="AJ8">
        <v>2.08849020220971</v>
      </c>
      <c r="AK8">
        <f t="shared" si="3"/>
        <v>-82.061509797790293</v>
      </c>
      <c r="AL8" s="10"/>
      <c r="AM8" s="2">
        <v>8.6658424482187701</v>
      </c>
      <c r="AN8" s="2">
        <v>2.0606733375026001</v>
      </c>
      <c r="AO8">
        <f t="shared" si="4"/>
        <v>-82.089326662497399</v>
      </c>
      <c r="AP8" s="10"/>
      <c r="AQ8" s="2">
        <v>10.6492739577113</v>
      </c>
      <c r="AR8" s="2">
        <v>2.5891937669376599</v>
      </c>
      <c r="AS8">
        <f t="shared" si="5"/>
        <v>-81.560806233062351</v>
      </c>
      <c r="AT8" s="10"/>
      <c r="AU8" s="2">
        <v>10.5752238104473</v>
      </c>
      <c r="AV8" s="2">
        <v>3.1602461682008101</v>
      </c>
      <c r="AW8">
        <f t="shared" si="6"/>
        <v>-80.989753831799192</v>
      </c>
      <c r="AX8" s="10"/>
      <c r="AY8" s="2">
        <v>7.8085591571474096</v>
      </c>
      <c r="AZ8" s="2">
        <v>9.4265791119449602</v>
      </c>
      <c r="BA8">
        <f t="shared" si="7"/>
        <v>-74.723420888055045</v>
      </c>
      <c r="BB8" s="10"/>
      <c r="BC8" s="2">
        <v>-0.57074049300207297</v>
      </c>
      <c r="BD8" s="2">
        <v>11.1475158084914</v>
      </c>
      <c r="BE8">
        <f t="shared" si="8"/>
        <v>-73.0024841915086</v>
      </c>
      <c r="BG8" t="s">
        <v>15</v>
      </c>
      <c r="BH8">
        <v>-7.7912366368342303E-3</v>
      </c>
      <c r="BI8">
        <v>4.4028533458411498</v>
      </c>
      <c r="BP8">
        <v>1.3218574108818</v>
      </c>
      <c r="BQ8">
        <v>7.2236842105263904E-2</v>
      </c>
      <c r="BR8">
        <f t="shared" si="0"/>
        <v>-84.077763157894736</v>
      </c>
      <c r="BS8">
        <f t="shared" si="9"/>
        <v>0.64891181988742896</v>
      </c>
      <c r="BT8">
        <f>BS8+BT7</f>
        <v>1.3018319615180545</v>
      </c>
      <c r="BZ8" t="s">
        <v>3</v>
      </c>
      <c r="CA8">
        <v>3.6050656660412699</v>
      </c>
      <c r="CB8">
        <v>3.61184210526315</v>
      </c>
    </row>
    <row r="9" spans="2:82" x14ac:dyDescent="0.25">
      <c r="B9">
        <v>4.4648953265282296</v>
      </c>
      <c r="C9">
        <v>1.00941838649155</v>
      </c>
      <c r="G9">
        <v>5.2633506110810702</v>
      </c>
      <c r="H9">
        <v>2.2591744840525299</v>
      </c>
      <c r="M9">
        <v>5.4566165293986701</v>
      </c>
      <c r="N9">
        <v>2.4033771106941799</v>
      </c>
      <c r="S9" s="3">
        <v>5.7229342491599597</v>
      </c>
      <c r="T9" s="3">
        <v>2.9080863039399598</v>
      </c>
      <c r="U9" s="3">
        <f t="shared" si="10"/>
        <v>-81.241913696060053</v>
      </c>
      <c r="V9">
        <f t="shared" si="11"/>
        <v>2.0344372147858976</v>
      </c>
      <c r="W9" s="9"/>
      <c r="Y9">
        <v>7.1139521388034002</v>
      </c>
      <c r="Z9">
        <v>2.1070347786811099</v>
      </c>
      <c r="AA9">
        <f t="shared" si="1"/>
        <v>-82.042965221318894</v>
      </c>
      <c r="AB9">
        <f t="shared" si="12"/>
        <v>2.6693953429311832</v>
      </c>
      <c r="AC9" s="2"/>
      <c r="AD9" s="10"/>
      <c r="AE9">
        <v>7.2067623308425004</v>
      </c>
      <c r="AF9">
        <v>1.96795045514557</v>
      </c>
      <c r="AG9">
        <f t="shared" si="2"/>
        <v>-82.182049544854436</v>
      </c>
      <c r="AI9">
        <v>8.0956229146276701</v>
      </c>
      <c r="AJ9">
        <v>3.21507322284761</v>
      </c>
      <c r="AK9">
        <f t="shared" si="3"/>
        <v>-80.934926777152398</v>
      </c>
      <c r="AL9" s="10"/>
      <c r="AM9" s="2">
        <v>8.3324853511120196</v>
      </c>
      <c r="AN9" s="2">
        <v>2.96472144048363</v>
      </c>
      <c r="AO9">
        <f t="shared" si="4"/>
        <v>-81.185278559516377</v>
      </c>
      <c r="AP9" s="10"/>
      <c r="AQ9" s="2">
        <v>10.218479255415801</v>
      </c>
      <c r="AR9" s="2">
        <v>3.6462346258077898</v>
      </c>
      <c r="AS9">
        <f t="shared" si="5"/>
        <v>-80.503765374192213</v>
      </c>
      <c r="AT9" s="10"/>
      <c r="AU9" s="2">
        <v>10.0384014765663</v>
      </c>
      <c r="AV9" s="2">
        <v>4.1104589624170798</v>
      </c>
      <c r="AW9">
        <f t="shared" si="6"/>
        <v>-80.039541037582921</v>
      </c>
      <c r="AX9" s="10"/>
      <c r="AY9" s="2">
        <v>9.7162303093152609</v>
      </c>
      <c r="AZ9" s="2">
        <v>8.2749609130706698</v>
      </c>
      <c r="BA9">
        <f t="shared" si="7"/>
        <v>-75.875039086929334</v>
      </c>
      <c r="BB9" s="10"/>
      <c r="BC9" s="2">
        <v>0.87187738382013602</v>
      </c>
      <c r="BD9" s="2">
        <v>11.1475158084914</v>
      </c>
      <c r="BE9">
        <f t="shared" si="8"/>
        <v>-73.0024841915086</v>
      </c>
      <c r="BG9" t="s">
        <v>4</v>
      </c>
      <c r="BH9">
        <v>-2.44874671388433E-2</v>
      </c>
      <c r="BI9">
        <v>4.6800947640886603</v>
      </c>
      <c r="BP9">
        <v>2.1390056285178201</v>
      </c>
      <c r="BQ9">
        <v>9.6315789473685201E-2</v>
      </c>
      <c r="BR9">
        <f t="shared" si="0"/>
        <v>-84.053684210526328</v>
      </c>
      <c r="BS9">
        <f t="shared" si="9"/>
        <v>0.81750290843035878</v>
      </c>
      <c r="BT9">
        <f>BS9+BT8</f>
        <v>2.1193348699484131</v>
      </c>
      <c r="BZ9" t="s">
        <v>4</v>
      </c>
      <c r="CA9">
        <v>3.7994499166145501</v>
      </c>
      <c r="CB9">
        <v>3.8063687865497</v>
      </c>
    </row>
    <row r="10" spans="2:82" x14ac:dyDescent="0.25">
      <c r="B10">
        <v>4.0794950233726599</v>
      </c>
      <c r="C10">
        <v>1.3218574108818</v>
      </c>
      <c r="G10">
        <v>4.6854538323740398</v>
      </c>
      <c r="H10">
        <v>2.8359849906191301</v>
      </c>
      <c r="M10">
        <v>4.8548217636022502</v>
      </c>
      <c r="N10">
        <v>3.10035647279549</v>
      </c>
      <c r="S10" s="3">
        <v>5.0246875695614799</v>
      </c>
      <c r="T10" s="3">
        <v>3.6290994371482101</v>
      </c>
      <c r="U10" s="3">
        <f t="shared" si="10"/>
        <v>-80.520900562851793</v>
      </c>
      <c r="V10">
        <f t="shared" si="11"/>
        <v>2.9787775670980277</v>
      </c>
      <c r="W10" s="9"/>
      <c r="Y10">
        <v>6.8126682534046097</v>
      </c>
      <c r="Z10">
        <v>2.7445045948856901</v>
      </c>
      <c r="AA10">
        <f t="shared" si="1"/>
        <v>-81.405495405114323</v>
      </c>
      <c r="AB10">
        <f t="shared" si="12"/>
        <v>2.1162997185540076</v>
      </c>
      <c r="AC10" s="2"/>
      <c r="AD10" s="10"/>
      <c r="AE10">
        <v>6.9751079168935499</v>
      </c>
      <c r="AF10">
        <v>2.5126973889931099</v>
      </c>
      <c r="AG10">
        <f t="shared" si="2"/>
        <v>-81.637302611006902</v>
      </c>
      <c r="AI10">
        <v>7.4968007291908298</v>
      </c>
      <c r="AJ10">
        <v>4.0078538670002004</v>
      </c>
      <c r="AK10">
        <f t="shared" si="3"/>
        <v>-80.142146132999812</v>
      </c>
      <c r="AL10" s="10"/>
      <c r="AM10" s="2">
        <v>7.6920950260422503</v>
      </c>
      <c r="AN10" s="2">
        <v>3.9244032728788798</v>
      </c>
      <c r="AO10">
        <f t="shared" si="4"/>
        <v>-80.225596727121129</v>
      </c>
      <c r="AP10" s="10"/>
      <c r="AQ10" s="2">
        <v>9.6616442960858695</v>
      </c>
      <c r="AR10" s="2">
        <v>4.4946489993745997</v>
      </c>
      <c r="AS10">
        <f t="shared" si="5"/>
        <v>-79.655351000625402</v>
      </c>
      <c r="AT10" s="10"/>
      <c r="AU10" s="2">
        <v>9.5291581558773508</v>
      </c>
      <c r="AV10" s="2">
        <v>4.8091448405172796</v>
      </c>
      <c r="AW10">
        <f t="shared" si="6"/>
        <v>-79.340855159482729</v>
      </c>
      <c r="AX10" s="10"/>
      <c r="AY10" s="2">
        <v>11.4723388381863</v>
      </c>
      <c r="AZ10" s="2">
        <v>6.7060897435897404</v>
      </c>
      <c r="BA10">
        <f t="shared" si="7"/>
        <v>-77.443910256410263</v>
      </c>
      <c r="BB10" s="10"/>
      <c r="BC10" s="2">
        <v>2.6283735676795499</v>
      </c>
      <c r="BD10" s="2">
        <v>11.020021845250501</v>
      </c>
      <c r="BE10">
        <f t="shared" si="8"/>
        <v>-73.129978154749509</v>
      </c>
      <c r="BG10" t="s">
        <v>5</v>
      </c>
      <c r="BH10">
        <v>-1.17839083978381E-2</v>
      </c>
      <c r="BI10">
        <v>5.2480224185254603</v>
      </c>
      <c r="BJ10">
        <v>0</v>
      </c>
      <c r="BP10">
        <v>2.9080863039399598</v>
      </c>
      <c r="BQ10">
        <v>0.120394736842106</v>
      </c>
      <c r="BR10">
        <f t="shared" si="0"/>
        <v>-84.029605263157904</v>
      </c>
      <c r="BS10">
        <f t="shared" si="9"/>
        <v>0.76945752385310129</v>
      </c>
      <c r="BT10">
        <f t="shared" ref="BT10:BT20" si="13">BS10+BT9</f>
        <v>2.8887923938015145</v>
      </c>
      <c r="BZ10" t="s">
        <v>5</v>
      </c>
      <c r="CA10">
        <v>4.2167028872211798</v>
      </c>
      <c r="CB10">
        <v>4.2244060672514596</v>
      </c>
      <c r="CC10">
        <f>SQRT(CA10^2+CB10^2)</f>
        <v>5.9687678678375811</v>
      </c>
      <c r="CD10">
        <v>0</v>
      </c>
    </row>
    <row r="11" spans="2:82" x14ac:dyDescent="0.25">
      <c r="B11">
        <v>3.52536044773746</v>
      </c>
      <c r="C11">
        <v>1.7063977485928701</v>
      </c>
      <c r="G11">
        <v>4.0108788331690297</v>
      </c>
      <c r="H11">
        <v>3.3166604127579702</v>
      </c>
      <c r="M11">
        <v>3.93927539457923</v>
      </c>
      <c r="N11">
        <v>3.7252345215759801</v>
      </c>
      <c r="S11" s="3">
        <v>4.1814235592160296</v>
      </c>
      <c r="T11" s="3">
        <v>4.2059099437148202</v>
      </c>
      <c r="U11" s="3">
        <f t="shared" si="10"/>
        <v>-79.944090056285191</v>
      </c>
      <c r="V11">
        <f t="shared" si="11"/>
        <v>3.7108612271768999</v>
      </c>
      <c r="W11" s="9"/>
      <c r="Y11">
        <v>6.1628659446078196</v>
      </c>
      <c r="Z11">
        <v>3.64855269786672</v>
      </c>
      <c r="AA11">
        <f t="shared" si="1"/>
        <v>-80.501447302133286</v>
      </c>
      <c r="AB11">
        <f t="shared" si="12"/>
        <v>0.91666616153614833</v>
      </c>
      <c r="AC11" s="2"/>
      <c r="AD11" s="10"/>
      <c r="AE11">
        <v>6.6852397724252501</v>
      </c>
      <c r="AF11">
        <v>3.0342636022514</v>
      </c>
      <c r="AG11">
        <f t="shared" si="2"/>
        <v>-81.115736397748606</v>
      </c>
      <c r="AI11">
        <v>6.8420043065797103</v>
      </c>
      <c r="AJ11">
        <v>4.7310923493850296</v>
      </c>
      <c r="AK11">
        <f t="shared" si="3"/>
        <v>-79.418907650614983</v>
      </c>
      <c r="AL11" s="10"/>
      <c r="AM11" s="2">
        <v>7.1627364236593198</v>
      </c>
      <c r="AN11" s="2">
        <v>4.5363742964352696</v>
      </c>
      <c r="AO11">
        <f t="shared" si="4"/>
        <v>-79.613625703564736</v>
      </c>
      <c r="AP11" s="10"/>
      <c r="AQ11" s="2">
        <v>8.4078161448009503</v>
      </c>
      <c r="AR11" s="2">
        <v>5.8994006670835901</v>
      </c>
      <c r="AS11">
        <f t="shared" si="5"/>
        <v>-78.250599332916408</v>
      </c>
      <c r="AT11" s="10"/>
      <c r="AU11" s="2">
        <v>8.8013248397890607</v>
      </c>
      <c r="AV11" s="2">
        <v>5.6252099461383098</v>
      </c>
      <c r="AW11">
        <f t="shared" si="6"/>
        <v>-78.524790053861693</v>
      </c>
      <c r="AX11" s="10"/>
      <c r="AY11" s="2">
        <v>12.960116774961699</v>
      </c>
      <c r="AZ11" s="2">
        <v>4.9870075046904301</v>
      </c>
      <c r="BA11">
        <f t="shared" si="7"/>
        <v>-79.162992495309581</v>
      </c>
      <c r="BB11" s="10"/>
      <c r="BC11" s="2">
        <v>4.2916230110895297</v>
      </c>
      <c r="BD11" s="2">
        <v>10.799804999652499</v>
      </c>
      <c r="BE11">
        <f t="shared" si="8"/>
        <v>-73.350195000347512</v>
      </c>
      <c r="BG11" t="s">
        <v>7</v>
      </c>
      <c r="BH11">
        <v>-1.21367850295324E-2</v>
      </c>
      <c r="BI11">
        <v>6.0902552666018099</v>
      </c>
      <c r="BJ11">
        <v>10000</v>
      </c>
      <c r="BP11">
        <v>3.4608630393996198</v>
      </c>
      <c r="BQ11">
        <v>0.120394736842106</v>
      </c>
      <c r="BR11">
        <f t="shared" si="0"/>
        <v>-84.029605263157904</v>
      </c>
      <c r="BS11">
        <f t="shared" si="9"/>
        <v>0.55277673545966</v>
      </c>
      <c r="BT11">
        <f t="shared" si="13"/>
        <v>3.4415691292611745</v>
      </c>
      <c r="BZ11" t="s">
        <v>7</v>
      </c>
      <c r="CA11">
        <v>4.8201743132281702</v>
      </c>
      <c r="CB11">
        <v>4.8195285849171503</v>
      </c>
      <c r="CC11">
        <f t="shared" ref="CC11:CC18" si="14">SQRT(CA11^2+CB11^2)</f>
        <v>6.8162993031951125</v>
      </c>
      <c r="CD11">
        <v>10000</v>
      </c>
    </row>
    <row r="12" spans="2:82" x14ac:dyDescent="0.25">
      <c r="B12">
        <v>2.9227962391748998</v>
      </c>
      <c r="C12">
        <v>1.99480300187617</v>
      </c>
      <c r="G12">
        <v>3.3361680499464699</v>
      </c>
      <c r="H12">
        <v>3.7252345215759801</v>
      </c>
      <c r="M12">
        <v>2.7823503036855599</v>
      </c>
      <c r="N12">
        <v>4.2780112570356401</v>
      </c>
      <c r="S12" s="3">
        <v>3.2656056221579099</v>
      </c>
      <c r="T12" s="3">
        <v>4.6865853658536496</v>
      </c>
      <c r="U12" s="3">
        <f t="shared" si="10"/>
        <v>-79.463414634146361</v>
      </c>
      <c r="V12">
        <f t="shared" si="11"/>
        <v>4.2512281493875141</v>
      </c>
      <c r="W12" s="9"/>
      <c r="Y12">
        <v>5.3964397279876897</v>
      </c>
      <c r="Z12">
        <v>4.4019261170175703</v>
      </c>
      <c r="AA12">
        <f t="shared" si="1"/>
        <v>-79.748073882982439</v>
      </c>
      <c r="AB12">
        <f t="shared" si="12"/>
        <v>2.5355805412097334</v>
      </c>
      <c r="AC12" s="2"/>
      <c r="AD12" s="10"/>
      <c r="AE12">
        <v>6.24426039571643</v>
      </c>
      <c r="AF12">
        <v>3.6253719772774602</v>
      </c>
      <c r="AG12">
        <f t="shared" si="2"/>
        <v>-80.524628022722538</v>
      </c>
      <c r="AI12">
        <v>5.9500573255334102</v>
      </c>
      <c r="AJ12">
        <v>5.55168985824473</v>
      </c>
      <c r="AK12">
        <f t="shared" si="3"/>
        <v>-78.598310141755277</v>
      </c>
      <c r="AL12" s="10"/>
      <c r="AM12" s="2">
        <v>6.4101880810040104</v>
      </c>
      <c r="AN12" s="2">
        <v>5.2457043464665398</v>
      </c>
      <c r="AO12">
        <f t="shared" si="4"/>
        <v>-78.904295653533467</v>
      </c>
      <c r="AP12" s="10"/>
      <c r="AQ12" s="2">
        <v>7.7386660104577301</v>
      </c>
      <c r="AR12" s="2">
        <v>6.4140126641651003</v>
      </c>
      <c r="AS12">
        <f t="shared" si="5"/>
        <v>-77.735987335834906</v>
      </c>
      <c r="AT12" s="10"/>
      <c r="AU12" s="2">
        <v>8.0563967460580699</v>
      </c>
      <c r="AV12" s="2">
        <v>6.3015378761393004</v>
      </c>
      <c r="AW12">
        <f t="shared" si="6"/>
        <v>-77.848462123860699</v>
      </c>
      <c r="AX12" s="10"/>
      <c r="AY12" s="2">
        <v>13.7443323393034</v>
      </c>
      <c r="AZ12" s="2">
        <v>3.3013055034396501</v>
      </c>
      <c r="BA12">
        <f t="shared" si="7"/>
        <v>-80.848694496560356</v>
      </c>
      <c r="BB12" s="10"/>
      <c r="BC12" s="2">
        <v>5.9194902058411403</v>
      </c>
      <c r="BD12" s="2">
        <v>10.3246002275727</v>
      </c>
      <c r="BE12">
        <f t="shared" si="8"/>
        <v>-73.825399772427303</v>
      </c>
      <c r="BG12" t="s">
        <v>8</v>
      </c>
      <c r="BH12">
        <v>-1.20094584098486E-2</v>
      </c>
      <c r="BI12">
        <v>6.1578657016538099</v>
      </c>
      <c r="BJ12">
        <f>15000</f>
        <v>15000</v>
      </c>
      <c r="BP12">
        <v>4.1578424015009396</v>
      </c>
      <c r="BQ12">
        <v>0.144473684210526</v>
      </c>
      <c r="BR12">
        <f t="shared" si="0"/>
        <v>-84.005526315789481</v>
      </c>
      <c r="BS12">
        <f t="shared" si="9"/>
        <v>0.69739517269732654</v>
      </c>
      <c r="BT12">
        <f t="shared" si="13"/>
        <v>4.1389643019585014</v>
      </c>
      <c r="BV12" t="s">
        <v>21</v>
      </c>
      <c r="BW12" t="s">
        <v>20</v>
      </c>
      <c r="BZ12" t="s">
        <v>8</v>
      </c>
      <c r="CA12">
        <v>4.8604186198067501</v>
      </c>
      <c r="CB12">
        <v>4.8598485386885404</v>
      </c>
      <c r="CC12">
        <f t="shared" si="14"/>
        <v>6.8732668345378016</v>
      </c>
      <c r="CD12">
        <f>15000</f>
        <v>15000</v>
      </c>
    </row>
    <row r="13" spans="2:82" x14ac:dyDescent="0.25">
      <c r="B13">
        <v>2.44071771552135</v>
      </c>
      <c r="C13">
        <v>2.2111069418386502</v>
      </c>
      <c r="G13">
        <v>2.49240616486999</v>
      </c>
      <c r="H13">
        <v>4.0376735459662303</v>
      </c>
      <c r="M13">
        <v>1.62492733806086</v>
      </c>
      <c r="N13">
        <v>4.56641651031895</v>
      </c>
      <c r="S13" s="3">
        <v>2.1565217667822001</v>
      </c>
      <c r="T13" s="3">
        <v>5.02305816135084</v>
      </c>
      <c r="U13" s="3">
        <f t="shared" si="10"/>
        <v>-79.126941838649159</v>
      </c>
      <c r="V13">
        <f t="shared" si="11"/>
        <v>4.6761730776132033</v>
      </c>
      <c r="W13" s="9"/>
      <c r="Y13">
        <v>4.78064454035668</v>
      </c>
      <c r="Z13">
        <v>4.8307694479188301</v>
      </c>
      <c r="AA13">
        <f t="shared" si="1"/>
        <v>-79.31923055208118</v>
      </c>
      <c r="AB13">
        <f t="shared" si="12"/>
        <v>3.2222170217818253</v>
      </c>
      <c r="AC13" s="2"/>
      <c r="AD13" s="10"/>
      <c r="AE13">
        <v>5.7682698364980398</v>
      </c>
      <c r="AF13">
        <v>4.1585285508303702</v>
      </c>
      <c r="AG13">
        <f t="shared" si="2"/>
        <v>-79.991471449169637</v>
      </c>
      <c r="AI13">
        <v>4.2904225029610803</v>
      </c>
      <c r="AJ13">
        <v>6.4557379612257604</v>
      </c>
      <c r="AK13">
        <f t="shared" si="3"/>
        <v>-77.694262038774241</v>
      </c>
      <c r="AL13" s="10"/>
      <c r="AM13" s="2">
        <v>5.4621097053557097</v>
      </c>
      <c r="AN13" s="2">
        <v>5.9133090994371402</v>
      </c>
      <c r="AO13">
        <f t="shared" si="4"/>
        <v>-78.236690900562863</v>
      </c>
      <c r="AP13" s="10"/>
      <c r="AQ13" s="2">
        <v>7.0136987963679402</v>
      </c>
      <c r="AR13" s="2">
        <v>6.9425330936001597</v>
      </c>
      <c r="AS13">
        <f t="shared" si="5"/>
        <v>-77.207466906399844</v>
      </c>
      <c r="AT13" s="10"/>
      <c r="AU13" s="2">
        <v>7.1823525546882401</v>
      </c>
      <c r="AV13" s="2">
        <v>6.9387393969666897</v>
      </c>
      <c r="AW13">
        <f t="shared" si="6"/>
        <v>-77.21126060303331</v>
      </c>
      <c r="AX13" s="10"/>
      <c r="AY13" s="2">
        <v>14.0940390474743</v>
      </c>
      <c r="AZ13" s="2">
        <v>2.1830675422138799</v>
      </c>
      <c r="BA13">
        <f t="shared" si="7"/>
        <v>-81.966932457786129</v>
      </c>
      <c r="BB13" s="10"/>
      <c r="BC13" s="2">
        <v>7.4657010204379404</v>
      </c>
      <c r="BD13" s="2">
        <v>9.7334918525467309</v>
      </c>
      <c r="BE13">
        <f t="shared" si="8"/>
        <v>-74.416508147453271</v>
      </c>
      <c r="BG13" t="s">
        <v>9</v>
      </c>
      <c r="BH13">
        <v>-2.04461813468004E-4</v>
      </c>
      <c r="BI13">
        <v>7.2782671968012398</v>
      </c>
      <c r="BJ13">
        <v>25000</v>
      </c>
      <c r="BO13" t="s">
        <v>18</v>
      </c>
      <c r="BP13">
        <v>4.9749906191369604</v>
      </c>
      <c r="BQ13">
        <v>0.19263157894737001</v>
      </c>
      <c r="BR13">
        <f t="shared" si="0"/>
        <v>-83.957368421052635</v>
      </c>
      <c r="BS13">
        <f t="shared" si="9"/>
        <v>0.81856605867285415</v>
      </c>
      <c r="BT13">
        <f t="shared" si="13"/>
        <v>4.9575303606313552</v>
      </c>
      <c r="BV13">
        <f t="shared" ref="BV13:BV21" si="15">BT16</f>
        <v>6.4322295738402628</v>
      </c>
      <c r="BW13">
        <v>0</v>
      </c>
      <c r="BX13" t="str">
        <f>BO16</f>
        <v>beach mark 3</v>
      </c>
      <c r="BZ13" t="s">
        <v>9</v>
      </c>
      <c r="CA13">
        <v>5.6975001966410304</v>
      </c>
      <c r="CB13">
        <v>5.6904395863791404</v>
      </c>
      <c r="CC13">
        <f t="shared" si="14"/>
        <v>8.0524909920443495</v>
      </c>
      <c r="CD13">
        <v>25000</v>
      </c>
    </row>
    <row r="14" spans="2:82" x14ac:dyDescent="0.25">
      <c r="B14">
        <v>1.6932266988901901</v>
      </c>
      <c r="C14">
        <v>2.4033771106941799</v>
      </c>
      <c r="G14">
        <v>1.43152563572571</v>
      </c>
      <c r="H14">
        <v>4.3501125703564698</v>
      </c>
      <c r="M14">
        <v>0.61197856711291998</v>
      </c>
      <c r="N14">
        <v>4.7106191369605996</v>
      </c>
      <c r="S14" s="3">
        <v>1.24016069365387</v>
      </c>
      <c r="T14" s="3">
        <v>5.21532833020638</v>
      </c>
      <c r="U14" s="3">
        <f t="shared" si="10"/>
        <v>-78.93467166979363</v>
      </c>
      <c r="V14">
        <f t="shared" si="11"/>
        <v>4.8816144061444433</v>
      </c>
      <c r="W14" s="9"/>
      <c r="Y14">
        <v>3.9322781871150099</v>
      </c>
      <c r="Z14">
        <v>5.3175645802932303</v>
      </c>
      <c r="AA14">
        <f t="shared" si="1"/>
        <v>-78.832435419706769</v>
      </c>
      <c r="AB14">
        <f t="shared" si="12"/>
        <v>3.8788840463752483</v>
      </c>
      <c r="AC14" s="2"/>
      <c r="AD14" s="10"/>
      <c r="AE14">
        <v>4.9666578180041903</v>
      </c>
      <c r="AF14">
        <v>4.7612272861510601</v>
      </c>
      <c r="AG14">
        <f t="shared" si="2"/>
        <v>-79.388772713848951</v>
      </c>
      <c r="AI14">
        <v>2.3091911974566601</v>
      </c>
      <c r="AJ14">
        <v>7.0955258494892597</v>
      </c>
      <c r="AK14">
        <f t="shared" si="3"/>
        <v>-77.054474150510742</v>
      </c>
      <c r="AL14" s="10"/>
      <c r="AM14" s="2">
        <v>4.3602265937750602</v>
      </c>
      <c r="AN14" s="2">
        <v>6.4557379612257604</v>
      </c>
      <c r="AO14">
        <f t="shared" si="4"/>
        <v>-77.694262038774241</v>
      </c>
      <c r="AP14" s="10"/>
      <c r="AQ14" s="2">
        <v>6.2466919703620398</v>
      </c>
      <c r="AR14" s="2">
        <v>7.3876029289138998</v>
      </c>
      <c r="AS14">
        <f t="shared" si="5"/>
        <v>-76.762397071086099</v>
      </c>
      <c r="AT14" s="10"/>
      <c r="AU14" s="2">
        <v>6.3921506686904399</v>
      </c>
      <c r="AV14" s="2">
        <v>7.4082563070500198</v>
      </c>
      <c r="AW14">
        <f t="shared" si="6"/>
        <v>-76.741743692949981</v>
      </c>
      <c r="AX14" s="10"/>
      <c r="AY14" s="2">
        <v>14.1931739528825</v>
      </c>
      <c r="AZ14" s="2">
        <v>1.4487023139462101</v>
      </c>
      <c r="BA14">
        <f t="shared" si="7"/>
        <v>-82.701297686053792</v>
      </c>
      <c r="BB14" s="10"/>
      <c r="BC14" s="2">
        <v>8.8255929734999903</v>
      </c>
      <c r="BD14" s="2">
        <v>9.0496605951636404</v>
      </c>
      <c r="BE14">
        <f t="shared" si="8"/>
        <v>-75.100339404836362</v>
      </c>
      <c r="BG14" t="s">
        <v>10</v>
      </c>
      <c r="BH14">
        <v>-9.8085268410321707E-3</v>
      </c>
      <c r="BI14">
        <v>7.3265603646955197</v>
      </c>
      <c r="BJ14">
        <v>30000</v>
      </c>
      <c r="BO14" t="s">
        <v>54</v>
      </c>
      <c r="BP14">
        <v>5.9274400667083604</v>
      </c>
      <c r="BQ14">
        <v>0.30879020467836099</v>
      </c>
      <c r="BR14">
        <f t="shared" si="0"/>
        <v>-83.841209795321646</v>
      </c>
      <c r="BS14">
        <f t="shared" si="9"/>
        <v>0.95950652760196353</v>
      </c>
      <c r="BT14">
        <f t="shared" si="13"/>
        <v>5.9170368882333184</v>
      </c>
      <c r="BV14">
        <f t="shared" si="15"/>
        <v>7.3678376780840642</v>
      </c>
      <c r="BW14">
        <v>10000</v>
      </c>
      <c r="BX14" t="str">
        <f t="shared" ref="BX14:BX21" si="16">BO17</f>
        <v>beach mark 4</v>
      </c>
      <c r="BZ14" t="s">
        <v>10</v>
      </c>
      <c r="CA14">
        <v>5.7296956419038896</v>
      </c>
      <c r="CB14">
        <v>5.7307595401505296</v>
      </c>
      <c r="CC14">
        <f t="shared" si="14"/>
        <v>8.1037656096335073</v>
      </c>
      <c r="CD14">
        <v>30000</v>
      </c>
    </row>
    <row r="15" spans="2:82" x14ac:dyDescent="0.25">
      <c r="B15">
        <v>1.0179275182582299</v>
      </c>
      <c r="C15">
        <v>2.4995121951219499</v>
      </c>
      <c r="G15">
        <v>0.41844108076022002</v>
      </c>
      <c r="H15">
        <v>4.4222138836772897</v>
      </c>
      <c r="M15">
        <v>-1.5343593983528201E-2</v>
      </c>
      <c r="N15">
        <v>4.6625515947467102</v>
      </c>
      <c r="S15" s="3">
        <v>0.10640940842263601</v>
      </c>
      <c r="T15" s="3">
        <v>5.2633958724202596</v>
      </c>
      <c r="U15" s="3">
        <f t="shared" si="10"/>
        <v>-78.886604127579744</v>
      </c>
      <c r="V15">
        <f t="shared" si="11"/>
        <v>4.9792827747048669</v>
      </c>
      <c r="W15" s="9"/>
      <c r="Y15">
        <v>2.8045645060943198</v>
      </c>
      <c r="Z15">
        <v>5.7348175508998596</v>
      </c>
      <c r="AA15">
        <f t="shared" si="1"/>
        <v>-78.415182449100143</v>
      </c>
      <c r="AB15">
        <f t="shared" si="12"/>
        <v>4.4540348175319666</v>
      </c>
      <c r="AC15" s="2"/>
      <c r="AD15" s="10"/>
      <c r="AE15">
        <v>3.9788579024986901</v>
      </c>
      <c r="AF15">
        <v>5.3407453008824897</v>
      </c>
      <c r="AG15">
        <f t="shared" si="2"/>
        <v>-78.809254699117517</v>
      </c>
      <c r="AI15">
        <v>1.0390710594977099</v>
      </c>
      <c r="AJ15">
        <v>7.2624270377319098</v>
      </c>
      <c r="AK15">
        <f t="shared" si="3"/>
        <v>-76.887572962268095</v>
      </c>
      <c r="AL15" s="10"/>
      <c r="AM15" s="2">
        <v>3.0767480744595899</v>
      </c>
      <c r="AN15" s="2">
        <v>6.9425330936001597</v>
      </c>
      <c r="AO15">
        <f t="shared" si="4"/>
        <v>-77.207466906399844</v>
      </c>
      <c r="AP15" s="10"/>
      <c r="AQ15" s="2">
        <v>5.04710932454645</v>
      </c>
      <c r="AR15" s="2">
        <v>7.9439402230560701</v>
      </c>
      <c r="AS15">
        <f t="shared" si="5"/>
        <v>-76.206059776943931</v>
      </c>
      <c r="AT15" s="10"/>
      <c r="AU15" s="2">
        <v>5.5626328993826002</v>
      </c>
      <c r="AV15" s="2">
        <v>7.8554152690341503</v>
      </c>
      <c r="AW15">
        <f t="shared" si="6"/>
        <v>-76.294584730965852</v>
      </c>
      <c r="AX15" s="10"/>
      <c r="AY15" s="2">
        <v>3.13714891251476</v>
      </c>
      <c r="AZ15" s="2">
        <v>10.845239212007501</v>
      </c>
      <c r="BA15">
        <f t="shared" si="7"/>
        <v>-73.304760787992507</v>
      </c>
      <c r="BB15" s="10"/>
      <c r="BC15" s="2">
        <v>10.394220548967899</v>
      </c>
      <c r="BD15" s="2">
        <v>8.0065281686470708</v>
      </c>
      <c r="BE15">
        <f t="shared" si="8"/>
        <v>-76.14347183135294</v>
      </c>
      <c r="BG15" t="s">
        <v>11</v>
      </c>
      <c r="BH15">
        <v>-6.8982041054064204E-3</v>
      </c>
      <c r="BI15">
        <v>8.8719417373126692</v>
      </c>
      <c r="BJ15">
        <v>40000</v>
      </c>
      <c r="BO15" t="s">
        <v>55</v>
      </c>
      <c r="BP15">
        <v>6.0943412549510096</v>
      </c>
      <c r="BQ15">
        <v>0.32272478070175298</v>
      </c>
      <c r="BR15">
        <f t="shared" si="0"/>
        <v>-83.827275219298258</v>
      </c>
      <c r="BS15">
        <f t="shared" si="9"/>
        <v>0.16748187676808474</v>
      </c>
      <c r="BT15">
        <f t="shared" si="13"/>
        <v>6.0845187650014028</v>
      </c>
      <c r="BV15">
        <f t="shared" si="15"/>
        <v>7.4373798398518343</v>
      </c>
      <c r="BW15">
        <f>15000</f>
        <v>15000</v>
      </c>
      <c r="BX15" t="str">
        <f t="shared" si="16"/>
        <v>beach mark 5</v>
      </c>
      <c r="BZ15" t="s">
        <v>11</v>
      </c>
      <c r="CA15">
        <v>6.9772691458396103</v>
      </c>
      <c r="CB15">
        <v>6.96455012555501</v>
      </c>
      <c r="CC15">
        <f t="shared" si="14"/>
        <v>9.8583590513256159</v>
      </c>
      <c r="CD15">
        <v>40000</v>
      </c>
    </row>
    <row r="16" spans="2:82" x14ac:dyDescent="0.25">
      <c r="B16">
        <v>0.53548690389120202</v>
      </c>
      <c r="C16">
        <v>2.5235459662288902</v>
      </c>
      <c r="G16">
        <v>-1.57509460361882E-2</v>
      </c>
      <c r="H16">
        <v>4.4462476547842398</v>
      </c>
      <c r="M16">
        <v>-1.05282401076944</v>
      </c>
      <c r="N16">
        <v>4.5904502814258903</v>
      </c>
      <c r="S16" s="3">
        <v>-0.37607646728357802</v>
      </c>
      <c r="T16" s="3">
        <v>5.2633958724202596</v>
      </c>
      <c r="U16" s="3">
        <f t="shared" si="10"/>
        <v>-78.886604127579744</v>
      </c>
      <c r="V16">
        <f t="shared" si="11"/>
        <v>4.9710338145127482</v>
      </c>
      <c r="W16" s="9"/>
      <c r="Y16">
        <v>1.7928635651225</v>
      </c>
      <c r="Z16">
        <v>5.9782151170870597</v>
      </c>
      <c r="AA16">
        <f t="shared" si="1"/>
        <v>-78.171784882912945</v>
      </c>
      <c r="AB16">
        <f t="shared" si="12"/>
        <v>4.7720679828285757</v>
      </c>
      <c r="AC16" s="2"/>
      <c r="AD16" s="10"/>
      <c r="AE16">
        <v>3.0837372145091999</v>
      </c>
      <c r="AF16">
        <v>5.71163683031061</v>
      </c>
      <c r="AG16">
        <f t="shared" si="2"/>
        <v>-78.438363169689396</v>
      </c>
      <c r="AI16">
        <v>3.3944537585677698E-2</v>
      </c>
      <c r="AJ16">
        <v>7.2902439024390198</v>
      </c>
      <c r="AK16">
        <f t="shared" si="3"/>
        <v>-76.859756097560989</v>
      </c>
      <c r="AL16" s="10"/>
      <c r="AM16" s="2">
        <v>1.84869374132137</v>
      </c>
      <c r="AN16" s="2">
        <v>7.2067933083176898</v>
      </c>
      <c r="AO16">
        <f t="shared" si="4"/>
        <v>-76.94320669168232</v>
      </c>
      <c r="AP16" s="10"/>
      <c r="AQ16" s="2">
        <v>4.1123369444454196</v>
      </c>
      <c r="AR16" s="2">
        <v>8.2638341671878202</v>
      </c>
      <c r="AS16">
        <f t="shared" si="5"/>
        <v>-75.886165832812182</v>
      </c>
      <c r="AT16" s="10"/>
      <c r="AU16" s="2">
        <v>4.5085566993777801</v>
      </c>
      <c r="AV16" s="2">
        <v>8.2299108996958594</v>
      </c>
      <c r="AW16">
        <f t="shared" si="6"/>
        <v>-75.920089100304153</v>
      </c>
      <c r="AX16" s="10"/>
      <c r="AY16" s="2">
        <v>1.21083888941888</v>
      </c>
      <c r="AZ16" s="2">
        <v>10.9954502814258</v>
      </c>
      <c r="BA16">
        <f t="shared" si="7"/>
        <v>-73.154549718574202</v>
      </c>
      <c r="BB16" s="10"/>
      <c r="BC16" s="2">
        <v>12.0202324129756</v>
      </c>
      <c r="BD16" s="2">
        <v>6.5461427715238596</v>
      </c>
      <c r="BE16">
        <f t="shared" si="8"/>
        <v>-77.603857228476144</v>
      </c>
      <c r="BG16" t="s">
        <v>62</v>
      </c>
      <c r="BH16">
        <v>-1.6502269132970999E-2</v>
      </c>
      <c r="BI16">
        <v>8.9202349052069501</v>
      </c>
      <c r="BJ16">
        <v>45000</v>
      </c>
      <c r="BO16" t="s">
        <v>56</v>
      </c>
      <c r="BP16">
        <v>6.4420520637898697</v>
      </c>
      <c r="BQ16">
        <v>0.32272478070175298</v>
      </c>
      <c r="BR16">
        <f t="shared" si="0"/>
        <v>-83.827275219298258</v>
      </c>
      <c r="BS16">
        <f t="shared" si="9"/>
        <v>0.34771080883886007</v>
      </c>
      <c r="BT16">
        <f t="shared" si="13"/>
        <v>6.4322295738402628</v>
      </c>
      <c r="BV16">
        <f t="shared" si="15"/>
        <v>8.7951773479184308</v>
      </c>
      <c r="BW16">
        <v>25000</v>
      </c>
      <c r="BX16" t="str">
        <f t="shared" si="16"/>
        <v>beach mark 6</v>
      </c>
      <c r="BZ16" t="s">
        <v>62</v>
      </c>
      <c r="CA16">
        <v>7.03361117504961</v>
      </c>
      <c r="CB16">
        <v>7.0532540238520598</v>
      </c>
      <c r="CC16">
        <f t="shared" si="14"/>
        <v>9.96092759168382</v>
      </c>
      <c r="CD16">
        <v>45000</v>
      </c>
    </row>
    <row r="17" spans="2:82" x14ac:dyDescent="0.25">
      <c r="B17">
        <v>-1.9371853170944101E-2</v>
      </c>
      <c r="C17">
        <v>2.5235459662288902</v>
      </c>
      <c r="G17">
        <v>-0.57074548711588802</v>
      </c>
      <c r="H17">
        <v>4.3741463414634101</v>
      </c>
      <c r="M17">
        <v>-1.9458754942177801</v>
      </c>
      <c r="N17">
        <v>4.3501125703564698</v>
      </c>
      <c r="S17" s="3">
        <v>-1.0759072937535099</v>
      </c>
      <c r="T17" s="3">
        <v>5.1432270168855503</v>
      </c>
      <c r="U17" s="3">
        <f t="shared" si="10"/>
        <v>-79.006772983114459</v>
      </c>
      <c r="V17">
        <f t="shared" si="11"/>
        <v>4.9061336173825634</v>
      </c>
      <c r="W17" s="9"/>
      <c r="Y17">
        <v>1.0135809978177399</v>
      </c>
      <c r="Z17">
        <v>6.0825283597387196</v>
      </c>
      <c r="AA17">
        <f t="shared" si="1"/>
        <v>-78.067471640261289</v>
      </c>
      <c r="AB17">
        <f t="shared" si="12"/>
        <v>4.9144991845467558</v>
      </c>
      <c r="AC17" s="2"/>
      <c r="AD17" s="10"/>
      <c r="AE17">
        <v>1.9906854772698099</v>
      </c>
      <c r="AF17">
        <v>6.0013958376763199</v>
      </c>
      <c r="AG17">
        <f t="shared" si="2"/>
        <v>-78.148604162323693</v>
      </c>
      <c r="AI17">
        <v>-0.60833167661678</v>
      </c>
      <c r="AJ17">
        <v>7.2485186053783597</v>
      </c>
      <c r="AK17">
        <f t="shared" si="3"/>
        <v>-76.901481394621641</v>
      </c>
      <c r="AL17" s="10"/>
      <c r="AM17" s="2">
        <v>0.103879592922758</v>
      </c>
      <c r="AN17" s="2">
        <v>7.3597860642067898</v>
      </c>
      <c r="AO17">
        <f t="shared" si="4"/>
        <v>-76.790213935793219</v>
      </c>
      <c r="AP17" s="10"/>
      <c r="AQ17" s="2">
        <v>3.0936686908445199</v>
      </c>
      <c r="AR17" s="2">
        <v>8.5141859495518002</v>
      </c>
      <c r="AS17">
        <f t="shared" si="5"/>
        <v>-75.635814050448204</v>
      </c>
      <c r="AT17" s="10"/>
      <c r="AU17" s="2">
        <v>3.6674283760429001</v>
      </c>
      <c r="AV17" s="2">
        <v>8.4702588417623303</v>
      </c>
      <c r="AW17">
        <f t="shared" si="6"/>
        <v>-75.679741158237675</v>
      </c>
      <c r="AX17" s="10"/>
      <c r="AY17" s="2">
        <v>7.1667558820308397E-2</v>
      </c>
      <c r="AZ17" s="2">
        <v>11.0121404002501</v>
      </c>
      <c r="BA17">
        <f t="shared" si="7"/>
        <v>-73.137859599749902</v>
      </c>
      <c r="BB17" s="10"/>
      <c r="BC17" s="2">
        <v>13.111232372686301</v>
      </c>
      <c r="BD17" s="2">
        <v>5.1668898964630596</v>
      </c>
      <c r="BE17">
        <f t="shared" si="8"/>
        <v>-78.983110103536944</v>
      </c>
      <c r="BG17" t="s">
        <v>63</v>
      </c>
      <c r="BH17">
        <v>6.8166917862284501E-3</v>
      </c>
      <c r="BI17">
        <v>11.0064997582401</v>
      </c>
      <c r="BJ17">
        <v>55000</v>
      </c>
      <c r="BO17" t="s">
        <v>65</v>
      </c>
      <c r="BP17">
        <v>7.37391703147801</v>
      </c>
      <c r="BQ17">
        <v>0.40633223684210501</v>
      </c>
      <c r="BR17">
        <f t="shared" si="0"/>
        <v>-83.743667763157902</v>
      </c>
      <c r="BS17">
        <f t="shared" si="9"/>
        <v>0.93560810424380125</v>
      </c>
      <c r="BT17">
        <f>BS17+BT16</f>
        <v>7.3678376780840642</v>
      </c>
      <c r="BV17">
        <f t="shared" si="15"/>
        <v>8.8935285169256684</v>
      </c>
      <c r="BW17">
        <v>30000</v>
      </c>
      <c r="BX17" t="str">
        <f t="shared" si="16"/>
        <v>beach mark 7</v>
      </c>
      <c r="BZ17" t="s">
        <v>63</v>
      </c>
      <c r="CA17">
        <v>8.7763506271280693</v>
      </c>
      <c r="CB17">
        <v>8.7995918615984401</v>
      </c>
      <c r="CC17">
        <f t="shared" si="14"/>
        <v>12.42807898514492</v>
      </c>
      <c r="CD17">
        <v>55000</v>
      </c>
    </row>
    <row r="18" spans="2:82" x14ac:dyDescent="0.25">
      <c r="B18">
        <v>-0.50185772887715796</v>
      </c>
      <c r="C18">
        <v>2.5235459662288902</v>
      </c>
      <c r="G18">
        <v>-1.63257650438303</v>
      </c>
      <c r="H18">
        <v>4.1818761726078799</v>
      </c>
      <c r="M18">
        <v>-2.62167254958077</v>
      </c>
      <c r="N18">
        <v>4.1818761726078799</v>
      </c>
      <c r="S18" s="3">
        <v>-2.2343712701794498</v>
      </c>
      <c r="T18" s="3">
        <v>4.8788555347091904</v>
      </c>
      <c r="U18" s="3">
        <f t="shared" si="10"/>
        <v>-79.271144465290817</v>
      </c>
      <c r="V18">
        <f t="shared" si="11"/>
        <v>4.6530584747733448</v>
      </c>
      <c r="W18" s="9"/>
      <c r="Y18">
        <v>2.4755193547940198E-2</v>
      </c>
      <c r="Z18">
        <v>6.1172994406226104</v>
      </c>
      <c r="AA18">
        <f t="shared" si="1"/>
        <v>-78.032700559377389</v>
      </c>
      <c r="AB18">
        <f t="shared" si="12"/>
        <v>4.9799611850876033</v>
      </c>
      <c r="AC18" s="2"/>
      <c r="AD18" s="10"/>
      <c r="AE18">
        <v>1.00205611978466</v>
      </c>
      <c r="AF18">
        <v>6.14048016121186</v>
      </c>
      <c r="AG18">
        <f t="shared" si="2"/>
        <v>-78.009519838788151</v>
      </c>
      <c r="AI18">
        <v>-1.50205977517728</v>
      </c>
      <c r="AJ18">
        <v>7.1233427141963697</v>
      </c>
      <c r="AK18">
        <f t="shared" si="3"/>
        <v>-77.026657285803637</v>
      </c>
      <c r="AL18" s="10"/>
      <c r="AM18" s="2">
        <v>-0.203284599563364</v>
      </c>
      <c r="AN18" s="2">
        <v>7.3458776318532397</v>
      </c>
      <c r="AO18">
        <f t="shared" si="4"/>
        <v>-76.804122368146764</v>
      </c>
      <c r="AP18" s="10"/>
      <c r="AQ18" s="2">
        <v>2.20049064328105</v>
      </c>
      <c r="AR18" s="2">
        <v>8.6810871377944494</v>
      </c>
      <c r="AS18">
        <f t="shared" si="5"/>
        <v>-75.468912862205556</v>
      </c>
      <c r="AT18" s="10"/>
      <c r="AU18" s="2">
        <v>2.69724711311467</v>
      </c>
      <c r="AV18" s="2">
        <v>8.7050172968039892</v>
      </c>
      <c r="AW18">
        <f t="shared" si="6"/>
        <v>-75.444982703196018</v>
      </c>
      <c r="AX18" s="10"/>
      <c r="AY18" s="2">
        <v>-0.95032719366741603</v>
      </c>
      <c r="AZ18" s="2">
        <v>10.978760162601599</v>
      </c>
      <c r="BA18">
        <f t="shared" si="7"/>
        <v>-73.171239837398403</v>
      </c>
      <c r="BB18" s="10"/>
      <c r="BC18" s="2">
        <v>14.027394694054401</v>
      </c>
      <c r="BD18" s="2">
        <v>3.6137816169828301</v>
      </c>
      <c r="BE18">
        <f t="shared" si="8"/>
        <v>-80.536218383017172</v>
      </c>
      <c r="BG18" t="s">
        <v>64</v>
      </c>
      <c r="BH18">
        <v>-2.6964256558472599E-3</v>
      </c>
      <c r="BI18">
        <v>11.103086094028599</v>
      </c>
      <c r="BJ18">
        <v>60000</v>
      </c>
      <c r="BO18" t="s">
        <v>66</v>
      </c>
      <c r="BP18">
        <v>7.4434591932457801</v>
      </c>
      <c r="BQ18">
        <v>0.40633223684210501</v>
      </c>
      <c r="BR18">
        <f t="shared" si="0"/>
        <v>-83.743667763157902</v>
      </c>
      <c r="BS18">
        <f t="shared" si="9"/>
        <v>6.9542161767770061E-2</v>
      </c>
      <c r="BT18">
        <f t="shared" si="13"/>
        <v>7.4373798398518343</v>
      </c>
      <c r="BV18">
        <f t="shared" si="15"/>
        <v>11.059272440344378</v>
      </c>
      <c r="BW18">
        <v>40000</v>
      </c>
      <c r="BX18" t="str">
        <f t="shared" si="16"/>
        <v>beach mark 8</v>
      </c>
      <c r="BZ18" t="s">
        <v>64</v>
      </c>
      <c r="CA18">
        <v>8.9733867521367507</v>
      </c>
      <c r="CB18">
        <v>8.9621619152046694</v>
      </c>
      <c r="CC18">
        <f t="shared" si="14"/>
        <v>12.682350570685561</v>
      </c>
      <c r="CD18">
        <v>60000</v>
      </c>
    </row>
    <row r="19" spans="2:82" x14ac:dyDescent="0.25">
      <c r="B19">
        <v>-1.0568522699568501</v>
      </c>
      <c r="C19">
        <v>2.45144465290806</v>
      </c>
      <c r="G19">
        <v>-2.4049612575656401</v>
      </c>
      <c r="H19">
        <v>3.9655722326454002</v>
      </c>
      <c r="M19">
        <v>-3.1046110386788301</v>
      </c>
      <c r="N19">
        <v>3.9415384615384599</v>
      </c>
      <c r="S19" s="3">
        <v>-2.86201026065019</v>
      </c>
      <c r="T19" s="3">
        <v>4.6625515947467102</v>
      </c>
      <c r="U19" s="3">
        <f t="shared" si="10"/>
        <v>-79.487448405253289</v>
      </c>
      <c r="V19">
        <f t="shared" si="11"/>
        <v>4.4309223226297796</v>
      </c>
      <c r="W19" s="9"/>
      <c r="Y19">
        <v>-0.463960751831973</v>
      </c>
      <c r="Z19">
        <v>6.07093799944409</v>
      </c>
      <c r="AA19">
        <f t="shared" si="1"/>
        <v>-78.079062000555922</v>
      </c>
      <c r="AB19">
        <f t="shared" si="12"/>
        <v>4.9663471764716096</v>
      </c>
      <c r="AC19" s="2"/>
      <c r="AD19" s="10"/>
      <c r="AE19">
        <v>7.1356736352143901E-2</v>
      </c>
      <c r="AF19">
        <v>6.1520705215064897</v>
      </c>
      <c r="AG19">
        <f t="shared" si="2"/>
        <v>-77.997929478493518</v>
      </c>
      <c r="AI19">
        <v>-2.3121277363794901</v>
      </c>
      <c r="AJ19">
        <v>6.9425330936001597</v>
      </c>
      <c r="AK19">
        <f t="shared" si="3"/>
        <v>-77.207466906399844</v>
      </c>
      <c r="AL19" s="10"/>
      <c r="AM19" s="2">
        <v>-1.41813770877278</v>
      </c>
      <c r="AN19" s="2">
        <v>7.2067933083176898</v>
      </c>
      <c r="AO19">
        <f t="shared" si="4"/>
        <v>-76.94320669168232</v>
      </c>
      <c r="AP19" s="10"/>
      <c r="AQ19" s="2">
        <v>1.5724633691922101</v>
      </c>
      <c r="AR19" s="2">
        <v>8.7923545966228893</v>
      </c>
      <c r="AS19">
        <f t="shared" si="5"/>
        <v>-75.35764540337712</v>
      </c>
      <c r="AT19" s="10"/>
      <c r="AU19" s="2">
        <v>1.9905085842160299</v>
      </c>
      <c r="AV19" s="2">
        <v>8.8056280632504205</v>
      </c>
      <c r="AW19">
        <f t="shared" si="6"/>
        <v>-75.344371936749582</v>
      </c>
      <c r="AX19" s="10"/>
      <c r="AY19" s="2">
        <v>-2.3579234108181999</v>
      </c>
      <c r="AZ19" s="2">
        <v>10.795168855534699</v>
      </c>
      <c r="BA19">
        <f t="shared" si="7"/>
        <v>-73.354831144465308</v>
      </c>
      <c r="BB19" s="10"/>
      <c r="BC19" s="2">
        <v>14.4316821768738</v>
      </c>
      <c r="BD19" s="2">
        <v>2.0722636977972302</v>
      </c>
      <c r="BE19">
        <f t="shared" si="8"/>
        <v>-82.07773630220278</v>
      </c>
      <c r="BO19" t="s">
        <v>67</v>
      </c>
      <c r="BP19">
        <v>8.7925771315405399</v>
      </c>
      <c r="BQ19">
        <v>0.55961257309941603</v>
      </c>
      <c r="BR19">
        <f t="shared" si="0"/>
        <v>-83.590387426900591</v>
      </c>
      <c r="BS19">
        <f t="shared" si="9"/>
        <v>1.3577975080665958</v>
      </c>
      <c r="BT19">
        <f t="shared" si="13"/>
        <v>8.7951773479184308</v>
      </c>
      <c r="BV19">
        <f t="shared" si="15"/>
        <v>11.173977004464374</v>
      </c>
      <c r="BW19">
        <v>45000</v>
      </c>
      <c r="BX19" t="str">
        <f t="shared" si="16"/>
        <v>beach mark 9</v>
      </c>
    </row>
    <row r="20" spans="2:82" x14ac:dyDescent="0.25">
      <c r="B20">
        <v>-1.6601859212855401</v>
      </c>
      <c r="C20">
        <v>2.3312757973733498</v>
      </c>
      <c r="G20">
        <v>-3.0326907707147401</v>
      </c>
      <c r="H20">
        <v>3.7012007504690398</v>
      </c>
      <c r="S20" s="3">
        <v>-1.72744427131363</v>
      </c>
      <c r="T20" s="3">
        <v>5.0470919324577803</v>
      </c>
      <c r="U20" s="3">
        <f t="shared" si="10"/>
        <v>-79.102908067542231</v>
      </c>
      <c r="V20">
        <f t="shared" si="11"/>
        <v>4.7872658438882008</v>
      </c>
      <c r="W20" s="9"/>
      <c r="Y20">
        <v>-1.1388427668030101</v>
      </c>
      <c r="Z20">
        <v>6.0129861979709496</v>
      </c>
      <c r="AA20">
        <f t="shared" si="1"/>
        <v>-78.13701380202906</v>
      </c>
      <c r="AB20">
        <f t="shared" si="12"/>
        <v>4.8971640470970925</v>
      </c>
      <c r="AC20" s="2"/>
      <c r="AD20" s="10"/>
      <c r="AE20">
        <v>-0.44056175703754402</v>
      </c>
      <c r="AF20">
        <v>6.14048016121186</v>
      </c>
      <c r="AG20">
        <f t="shared" si="2"/>
        <v>-78.009519838788151</v>
      </c>
      <c r="AI20">
        <v>-2.7731490506071901</v>
      </c>
      <c r="AJ20">
        <v>6.7756319053575096</v>
      </c>
      <c r="AK20">
        <f t="shared" si="3"/>
        <v>-77.374368094642492</v>
      </c>
      <c r="AL20" s="10"/>
      <c r="AM20" s="2">
        <v>-2.3539578050586298</v>
      </c>
      <c r="AN20" s="2">
        <v>6.9703499583072697</v>
      </c>
      <c r="AO20">
        <f t="shared" si="4"/>
        <v>-77.179650041692739</v>
      </c>
      <c r="AP20" s="10"/>
      <c r="AQ20" s="2">
        <v>0.46968969885447098</v>
      </c>
      <c r="AR20" s="2">
        <v>8.8618967583906603</v>
      </c>
      <c r="AS20">
        <f t="shared" si="5"/>
        <v>-75.288103241609349</v>
      </c>
      <c r="AT20" s="10"/>
      <c r="AU20" s="2">
        <v>0.71710554494800705</v>
      </c>
      <c r="AV20" s="2">
        <v>8.90623882969685</v>
      </c>
      <c r="AW20">
        <f t="shared" si="6"/>
        <v>-75.243761170303159</v>
      </c>
      <c r="AX20" s="10"/>
      <c r="AY20" s="2">
        <v>-3.07855307990281</v>
      </c>
      <c r="AZ20" s="2">
        <v>10.6616479049405</v>
      </c>
      <c r="BA20">
        <f t="shared" si="7"/>
        <v>-73.488352095059511</v>
      </c>
      <c r="BB20" s="10"/>
      <c r="BC20" s="2">
        <v>14.4305471510069</v>
      </c>
      <c r="BD20" s="2">
        <v>1.4695649624765399</v>
      </c>
      <c r="BE20">
        <f t="shared" si="8"/>
        <v>-82.680435037523466</v>
      </c>
      <c r="BO20" t="s">
        <v>68</v>
      </c>
      <c r="BP20">
        <v>8.8899361580154306</v>
      </c>
      <c r="BQ20">
        <v>0.57354714912280702</v>
      </c>
      <c r="BR20">
        <f t="shared" si="0"/>
        <v>-83.576452850877203</v>
      </c>
      <c r="BS20">
        <f t="shared" si="9"/>
        <v>9.8351169007237185E-2</v>
      </c>
      <c r="BT20">
        <f t="shared" si="13"/>
        <v>8.8935285169256684</v>
      </c>
      <c r="BV20">
        <f t="shared" si="15"/>
        <v>14.217528770295171</v>
      </c>
      <c r="BW20">
        <v>55000</v>
      </c>
      <c r="BX20" t="str">
        <f t="shared" si="16"/>
        <v>beach mark 10</v>
      </c>
    </row>
    <row r="21" spans="2:82" x14ac:dyDescent="0.25">
      <c r="B21">
        <v>-2.2153162463828</v>
      </c>
      <c r="C21">
        <v>2.1870731707317002</v>
      </c>
      <c r="W21" s="9"/>
      <c r="Y21">
        <v>-1.83718925883003</v>
      </c>
      <c r="Z21">
        <v>5.8507211538461501</v>
      </c>
      <c r="AA21">
        <f t="shared" si="1"/>
        <v>-78.299278846153854</v>
      </c>
      <c r="AB21">
        <f t="shared" si="12"/>
        <v>4.7614206645606751</v>
      </c>
      <c r="AC21" s="2"/>
      <c r="AD21" s="10"/>
      <c r="AE21">
        <v>-1.15036764483608</v>
      </c>
      <c r="AF21">
        <v>6.07093799944409</v>
      </c>
      <c r="AG21">
        <f t="shared" si="2"/>
        <v>-78.079062000555922</v>
      </c>
      <c r="AL21" s="10"/>
      <c r="AM21" s="2">
        <v>-2.8847570171956902</v>
      </c>
      <c r="AN21" s="2">
        <v>6.8173572024181697</v>
      </c>
      <c r="AO21">
        <f t="shared" si="4"/>
        <v>-77.33264279758184</v>
      </c>
      <c r="AP21" s="10"/>
      <c r="AQ21" s="2">
        <v>-0.25627284561089703</v>
      </c>
      <c r="AR21" s="2">
        <v>8.8618967583906603</v>
      </c>
      <c r="AS21">
        <f t="shared" si="5"/>
        <v>-75.288103241609349</v>
      </c>
      <c r="AT21" s="10"/>
      <c r="AU21" s="2">
        <v>7.7535597415200996E-2</v>
      </c>
      <c r="AV21" s="2">
        <v>8.9230072907712508</v>
      </c>
      <c r="AW21">
        <f t="shared" si="6"/>
        <v>-75.226992709228753</v>
      </c>
      <c r="AX21" s="10"/>
      <c r="AY21" s="2"/>
      <c r="AZ21" s="2"/>
      <c r="BA21" s="2"/>
      <c r="BB21" s="10"/>
      <c r="BC21" s="2"/>
      <c r="BD21" s="2"/>
      <c r="BO21" t="s">
        <v>69</v>
      </c>
      <c r="BP21">
        <v>11.031834740462701</v>
      </c>
      <c r="BQ21">
        <v>0.89404239766081794</v>
      </c>
      <c r="BR21">
        <f t="shared" si="0"/>
        <v>-83.255957602339194</v>
      </c>
      <c r="BS21">
        <f t="shared" si="9"/>
        <v>2.1657439234187099</v>
      </c>
      <c r="BT21">
        <f>BS21+BT20</f>
        <v>11.059272440344378</v>
      </c>
      <c r="BV21">
        <f t="shared" si="15"/>
        <v>14.430302269703754</v>
      </c>
      <c r="BW21">
        <v>60000</v>
      </c>
      <c r="BX21" t="str">
        <f t="shared" si="16"/>
        <v>beach mark 11</v>
      </c>
    </row>
    <row r="22" spans="2:82" x14ac:dyDescent="0.25">
      <c r="B22">
        <v>-2.7705823554976101</v>
      </c>
      <c r="C22">
        <v>1.9707692307692299</v>
      </c>
      <c r="W22" s="9"/>
      <c r="AB22" s="2"/>
      <c r="AC22" s="2"/>
      <c r="AD22" s="10"/>
      <c r="AE22" s="2">
        <v>-1.9302177250743</v>
      </c>
      <c r="AF22" s="2">
        <v>5.8739018744354103</v>
      </c>
      <c r="AG22">
        <f t="shared" si="2"/>
        <v>-78.276098125564602</v>
      </c>
      <c r="AH22" s="10"/>
      <c r="AI22" s="2"/>
      <c r="AJ22" s="2"/>
      <c r="AK22" s="2"/>
      <c r="AL22" s="10"/>
      <c r="AM22" s="2"/>
      <c r="AN22" s="2"/>
      <c r="AO22" s="2"/>
      <c r="AP22" s="10"/>
      <c r="AQ22" s="2">
        <v>-1.0800920817389399</v>
      </c>
      <c r="AR22" s="2">
        <v>8.7923545966228893</v>
      </c>
      <c r="AS22">
        <f t="shared" si="5"/>
        <v>-75.35764540337712</v>
      </c>
      <c r="AT22" s="10"/>
      <c r="AU22" s="2">
        <v>-0.66870828892991996</v>
      </c>
      <c r="AV22" s="2">
        <v>8.9006493426720503</v>
      </c>
      <c r="AW22">
        <f t="shared" si="6"/>
        <v>-75.249350657327952</v>
      </c>
      <c r="AX22" s="10"/>
      <c r="AY22" s="2"/>
      <c r="AZ22" s="2"/>
      <c r="BA22" s="2"/>
      <c r="BB22" s="10"/>
      <c r="BC22" s="2"/>
      <c r="BD22" s="2"/>
      <c r="BO22" t="s">
        <v>70</v>
      </c>
      <c r="BP22">
        <v>11.143102199291199</v>
      </c>
      <c r="BQ22">
        <v>0.92191154970760303</v>
      </c>
      <c r="BR22">
        <f t="shared" si="0"/>
        <v>-83.228088450292404</v>
      </c>
      <c r="BS22">
        <f t="shared" si="9"/>
        <v>0.11470456411999673</v>
      </c>
      <c r="BT22">
        <f>BS22+BT21</f>
        <v>11.173977004464374</v>
      </c>
    </row>
    <row r="23" spans="2:82" x14ac:dyDescent="0.25">
      <c r="B23">
        <v>-3.13285411432993</v>
      </c>
      <c r="C23">
        <v>1.75446529080675</v>
      </c>
      <c r="U23" s="8"/>
      <c r="W23" s="9"/>
      <c r="AB23" s="2"/>
      <c r="AC23" s="2"/>
      <c r="AD23" s="10"/>
      <c r="AE23" s="2">
        <v>-2.8498506063045999</v>
      </c>
      <c r="AF23" s="2">
        <v>5.5841428670696898</v>
      </c>
      <c r="AG23">
        <f t="shared" si="2"/>
        <v>-78.565857132930319</v>
      </c>
      <c r="AH23" s="10"/>
      <c r="AI23" s="2"/>
      <c r="AJ23" s="2"/>
      <c r="AK23" s="2"/>
      <c r="AL23" s="10"/>
      <c r="AM23" s="2"/>
      <c r="AN23" s="2"/>
      <c r="AO23" s="2"/>
      <c r="AP23" s="10"/>
      <c r="AQ23" s="2">
        <v>-2.23920668991566</v>
      </c>
      <c r="AR23" s="2">
        <v>8.5976365436731292</v>
      </c>
      <c r="AS23">
        <f t="shared" si="5"/>
        <v>-75.552363456326873</v>
      </c>
      <c r="AT23" s="10"/>
      <c r="AU23" s="2">
        <v>-1.37578366073777</v>
      </c>
      <c r="AV23" s="2">
        <v>8.8223965243248301</v>
      </c>
      <c r="AW23">
        <f t="shared" si="6"/>
        <v>-75.327603475675176</v>
      </c>
      <c r="AX23" s="10"/>
      <c r="AY23" s="2"/>
      <c r="AZ23" s="2"/>
      <c r="BA23" s="2"/>
      <c r="BB23" s="10"/>
      <c r="BC23" s="2"/>
      <c r="BD23" s="2"/>
      <c r="BO23" t="s">
        <v>71</v>
      </c>
      <c r="BP23">
        <v>14.147323587658899</v>
      </c>
      <c r="BQ23">
        <v>1.40962171052631</v>
      </c>
      <c r="BR23">
        <f t="shared" si="0"/>
        <v>-82.740378289473696</v>
      </c>
      <c r="BS23">
        <f t="shared" si="9"/>
        <v>3.0435517658307969</v>
      </c>
      <c r="BT23">
        <f>BS23+BT22</f>
        <v>14.217528770295171</v>
      </c>
    </row>
    <row r="24" spans="2:82" x14ac:dyDescent="0.25">
      <c r="U24" s="8"/>
      <c r="W24" s="9"/>
      <c r="AB24" s="2"/>
      <c r="AC24" s="2"/>
      <c r="AD24" s="10"/>
      <c r="AE24" s="2"/>
      <c r="AF24" s="2"/>
      <c r="AG24" s="2"/>
      <c r="AH24" s="10"/>
      <c r="AI24" s="2"/>
      <c r="AJ24" s="2"/>
      <c r="AK24" s="2"/>
      <c r="AL24" s="10"/>
      <c r="AM24" s="2"/>
      <c r="AN24" s="2"/>
      <c r="AO24" s="2"/>
      <c r="AP24" s="10"/>
      <c r="AQ24" s="2">
        <v>-3.0213792076969002</v>
      </c>
      <c r="AR24" s="2">
        <v>8.4029184907233692</v>
      </c>
      <c r="AS24">
        <f t="shared" si="5"/>
        <v>-75.74708150927664</v>
      </c>
      <c r="AT24" s="10"/>
      <c r="AU24" s="2">
        <v>-2.0604800317645999</v>
      </c>
      <c r="AV24" s="2">
        <v>8.7106067838287906</v>
      </c>
      <c r="AW24">
        <f t="shared" si="6"/>
        <v>-75.439393216171212</v>
      </c>
      <c r="AX24" s="10"/>
      <c r="AY24" s="2"/>
      <c r="AZ24" s="2"/>
      <c r="BA24" s="2"/>
      <c r="BB24" s="10"/>
      <c r="BC24" s="2"/>
      <c r="BD24" s="2"/>
      <c r="BO24" t="s">
        <v>72</v>
      </c>
      <c r="BP24">
        <v>14.3559500729622</v>
      </c>
      <c r="BQ24">
        <v>1.45142543859649</v>
      </c>
      <c r="BR24">
        <f t="shared" si="0"/>
        <v>-82.698574561403518</v>
      </c>
      <c r="BS24">
        <f t="shared" si="9"/>
        <v>0.21277349940858181</v>
      </c>
      <c r="BT24">
        <f>BS24+BT23</f>
        <v>14.430302269703754</v>
      </c>
    </row>
    <row r="25" spans="2:82" x14ac:dyDescent="0.25">
      <c r="U25" s="8"/>
      <c r="W25" s="9"/>
      <c r="AB25" s="2"/>
      <c r="AC25" s="2"/>
      <c r="AD25" s="10"/>
      <c r="AE25" s="2"/>
      <c r="AF25" s="2"/>
      <c r="AG25" s="2"/>
      <c r="AH25" s="10"/>
      <c r="AI25" s="2"/>
      <c r="AJ25" s="2"/>
      <c r="AK25" s="2"/>
      <c r="AL25" s="10"/>
      <c r="AM25" s="2"/>
      <c r="AN25" s="2"/>
      <c r="AO25" s="2"/>
      <c r="AP25" s="10"/>
      <c r="AQ25" s="2"/>
      <c r="AR25" s="2"/>
      <c r="AS25" s="2"/>
      <c r="AT25" s="10"/>
      <c r="AU25" s="2">
        <v>-3.10453515522024</v>
      </c>
      <c r="AV25" s="2">
        <v>8.4479008936631192</v>
      </c>
      <c r="AW25">
        <f t="shared" si="6"/>
        <v>-75.702099106336888</v>
      </c>
      <c r="AX25" s="10"/>
      <c r="AY25" s="2"/>
      <c r="AZ25" s="2"/>
      <c r="BA25" s="2"/>
      <c r="BB25" s="10"/>
      <c r="BC25" s="2"/>
      <c r="BD25" s="2"/>
    </row>
    <row r="26" spans="2:82" x14ac:dyDescent="0.25">
      <c r="U26" s="8"/>
      <c r="W26" s="9"/>
      <c r="AB26" s="2"/>
      <c r="AC26" s="2"/>
      <c r="AD26" s="10"/>
      <c r="AE26" s="2"/>
      <c r="AF26" s="2"/>
      <c r="AG26" s="2"/>
      <c r="AH26" s="10"/>
      <c r="AI26" s="2"/>
      <c r="AJ26" s="2"/>
      <c r="AK26" s="2"/>
      <c r="AL26" s="10"/>
      <c r="AM26" s="2"/>
      <c r="AN26" s="2"/>
      <c r="AO26" s="2"/>
      <c r="AP26" s="10"/>
      <c r="AQ26" s="2"/>
      <c r="AR26" s="2"/>
      <c r="AS26" s="2"/>
      <c r="AT26" s="10"/>
      <c r="AU26" s="2"/>
      <c r="AV26" s="2"/>
      <c r="AW26" s="2"/>
      <c r="AX26" s="10"/>
      <c r="AY26" s="2"/>
      <c r="AZ26" s="2"/>
      <c r="BA26" s="2"/>
      <c r="BB26" s="10"/>
      <c r="BC26" s="2"/>
      <c r="BD26" s="2"/>
    </row>
    <row r="27" spans="2:82" x14ac:dyDescent="0.25">
      <c r="U27" s="8"/>
      <c r="W27" s="9"/>
      <c r="AB27" s="2"/>
      <c r="AC27" s="2"/>
      <c r="AD27" s="10"/>
      <c r="AE27" s="2"/>
      <c r="AF27" s="2"/>
      <c r="AG27" s="2"/>
      <c r="AH27" s="10"/>
      <c r="AI27" s="2"/>
      <c r="AJ27" s="2"/>
      <c r="AK27" s="2"/>
      <c r="AL27" s="10"/>
      <c r="AM27" s="2"/>
      <c r="AN27" s="2"/>
      <c r="AO27" s="2"/>
      <c r="AP27" s="10"/>
      <c r="AQ27" s="2"/>
      <c r="AR27" s="2"/>
      <c r="AS27" s="2"/>
      <c r="AT27" s="10"/>
      <c r="AU27" s="2"/>
      <c r="AV27" s="2"/>
      <c r="AW27" s="2"/>
      <c r="AX27" s="10"/>
      <c r="AY27" s="2"/>
      <c r="AZ27" s="2"/>
      <c r="BA27" s="2"/>
      <c r="BB27" s="10"/>
      <c r="BC27" s="2"/>
      <c r="BD27" s="2"/>
    </row>
    <row r="28" spans="2:82" x14ac:dyDescent="0.25">
      <c r="U28" s="8"/>
      <c r="W28" s="9"/>
      <c r="AB28" s="2"/>
      <c r="AC28" s="2"/>
      <c r="AD28" s="10"/>
      <c r="AE28" s="2"/>
      <c r="AF28" s="2"/>
      <c r="AG28" s="2"/>
      <c r="AH28" s="10"/>
      <c r="AI28" s="2"/>
      <c r="AJ28" s="2"/>
      <c r="AK28" s="2"/>
      <c r="AL28" s="10"/>
      <c r="AM28" s="2"/>
      <c r="AN28" s="2"/>
      <c r="AO28" s="2"/>
      <c r="AP28" s="10"/>
      <c r="AQ28" s="2"/>
      <c r="AR28" s="2"/>
      <c r="AS28" s="2"/>
      <c r="AT28" s="10"/>
      <c r="AU28" s="2"/>
      <c r="AV28" s="2"/>
      <c r="AW28" s="2"/>
      <c r="AX28" s="10"/>
      <c r="AY28" s="2"/>
      <c r="AZ28" s="2"/>
      <c r="BA28" s="2"/>
      <c r="BB28" s="10"/>
      <c r="BC28" s="2"/>
      <c r="BD28" s="2"/>
    </row>
    <row r="29" spans="2:82" x14ac:dyDescent="0.25">
      <c r="U29" s="8"/>
      <c r="W29" s="9"/>
      <c r="AB29" s="2"/>
      <c r="AC29" s="2"/>
      <c r="AD29" s="10"/>
      <c r="AE29" s="2"/>
      <c r="AF29" s="2"/>
      <c r="AG29" s="2"/>
      <c r="AH29" s="10"/>
      <c r="AI29" s="2"/>
      <c r="AJ29" s="2"/>
      <c r="AK29" s="2"/>
      <c r="AL29" s="10"/>
      <c r="AM29" s="2"/>
      <c r="AN29" s="2"/>
      <c r="AO29" s="2"/>
      <c r="AP29" s="10"/>
      <c r="AQ29" s="2"/>
      <c r="AR29" s="2"/>
      <c r="AS29" s="2"/>
      <c r="AT29" s="10"/>
      <c r="AU29" s="2"/>
      <c r="AV29" s="2"/>
      <c r="AW29" s="2"/>
      <c r="AX29" s="10"/>
      <c r="AY29" s="2"/>
      <c r="AZ29" s="2"/>
      <c r="BA29" s="2"/>
      <c r="BB29" s="10"/>
      <c r="BC29" s="2"/>
      <c r="BD29" s="2"/>
    </row>
    <row r="30" spans="2:82" x14ac:dyDescent="0.25">
      <c r="U30" s="8"/>
      <c r="W30" s="9"/>
      <c r="AB30" s="2"/>
      <c r="AC30" s="2"/>
      <c r="AD30" s="10"/>
      <c r="AE30" s="2"/>
      <c r="AF30" s="2"/>
      <c r="AG30" s="2"/>
      <c r="AH30" s="10"/>
      <c r="AI30" s="2"/>
      <c r="AJ30" s="2"/>
      <c r="AK30" s="2"/>
      <c r="AL30" s="10"/>
      <c r="AM30" s="2"/>
      <c r="AN30" s="2"/>
      <c r="AO30" s="2"/>
      <c r="AP30" s="10"/>
      <c r="AQ30" s="2"/>
      <c r="AR30" s="2"/>
      <c r="AS30" s="2"/>
      <c r="AT30" s="10"/>
      <c r="AU30" s="2"/>
      <c r="AV30" s="2"/>
      <c r="AW30" s="2"/>
      <c r="AX30" s="10"/>
      <c r="AY30" s="2"/>
      <c r="AZ30" s="2"/>
      <c r="BA30" s="2"/>
      <c r="BB30" s="10"/>
      <c r="BC30" s="2"/>
      <c r="BD30" s="2"/>
    </row>
    <row r="31" spans="2:82" x14ac:dyDescent="0.25">
      <c r="U31" s="8"/>
      <c r="W31" s="9"/>
      <c r="AB31" s="2"/>
      <c r="AC31" s="2"/>
      <c r="AD31" s="10"/>
      <c r="AE31" s="2"/>
      <c r="AF31" s="2"/>
      <c r="AG31" s="2"/>
      <c r="AH31" s="10"/>
      <c r="AI31" s="2"/>
      <c r="AJ31" s="2"/>
      <c r="AK31" s="2"/>
      <c r="AL31" s="10"/>
      <c r="AM31" s="2"/>
      <c r="AN31" s="2"/>
      <c r="AO31" s="2"/>
      <c r="AP31" s="10"/>
      <c r="AQ31" s="2"/>
      <c r="AR31" s="2"/>
      <c r="AS31" s="2"/>
      <c r="AT31" s="10"/>
      <c r="AU31" s="2"/>
      <c r="AV31" s="2"/>
      <c r="AW31" s="2"/>
      <c r="AX31" s="10"/>
      <c r="AY31" s="2"/>
      <c r="AZ31" s="2"/>
      <c r="BA31" s="2"/>
      <c r="BB31" s="10"/>
      <c r="BC31" s="2"/>
      <c r="BD31" s="2"/>
    </row>
    <row r="32" spans="2:82" x14ac:dyDescent="0.25">
      <c r="U32" s="8"/>
      <c r="W32" s="9"/>
      <c r="AB32" s="2"/>
      <c r="AC32" s="2"/>
      <c r="AD32" s="10"/>
      <c r="AE32" s="2"/>
      <c r="AF32" s="2"/>
      <c r="AG32" s="2"/>
      <c r="AH32" s="10"/>
      <c r="AI32" s="2"/>
      <c r="AJ32" s="2"/>
      <c r="AK32" s="2"/>
      <c r="AL32" s="10"/>
      <c r="AM32" s="2"/>
      <c r="AN32" s="2"/>
      <c r="AO32" s="2"/>
      <c r="AP32" s="10"/>
      <c r="AQ32" s="2"/>
      <c r="AR32" s="2"/>
      <c r="AS32" s="2"/>
      <c r="AT32" s="10"/>
      <c r="AU32" s="2"/>
      <c r="AV32" s="2"/>
      <c r="AW32" s="2"/>
      <c r="AX32" s="10"/>
      <c r="AY32" s="2"/>
      <c r="AZ32" s="2"/>
      <c r="BA32" s="2"/>
      <c r="BB32" s="10"/>
      <c r="BC32" s="2"/>
      <c r="BD32" s="2"/>
    </row>
    <row r="33" spans="21:56" x14ac:dyDescent="0.25">
      <c r="U33" s="8"/>
      <c r="W33" s="9"/>
      <c r="AB33" s="2"/>
      <c r="AC33" s="2"/>
      <c r="AD33" s="10"/>
      <c r="AE33" s="2"/>
      <c r="AF33" s="2"/>
      <c r="AG33" s="2"/>
      <c r="AH33" s="10"/>
      <c r="AI33" s="2"/>
      <c r="AJ33" s="2"/>
      <c r="AK33" s="2"/>
      <c r="AL33" s="10"/>
      <c r="AM33" s="2"/>
      <c r="AN33" s="2"/>
      <c r="AO33" s="2"/>
      <c r="AP33" s="10"/>
      <c r="AQ33" s="2"/>
      <c r="AR33" s="2"/>
      <c r="AS33" s="2"/>
      <c r="AT33" s="10"/>
      <c r="AU33" s="2"/>
      <c r="AV33" s="2"/>
      <c r="AW33" s="2"/>
      <c r="AX33" s="10"/>
      <c r="AY33" s="2"/>
      <c r="AZ33" s="2"/>
      <c r="BA33" s="2"/>
      <c r="BB33" s="10"/>
      <c r="BC33" s="2"/>
      <c r="BD33" s="2"/>
    </row>
    <row r="34" spans="21:56" x14ac:dyDescent="0.25">
      <c r="U34" s="8"/>
      <c r="W34" s="9"/>
      <c r="AB34" s="2"/>
      <c r="AC34" s="2"/>
      <c r="AD34" s="10"/>
      <c r="AE34" s="2"/>
      <c r="AF34" s="2"/>
      <c r="AG34" s="2"/>
      <c r="AH34" s="10"/>
      <c r="AI34" s="2"/>
      <c r="AJ34" s="2"/>
      <c r="AK34" s="2"/>
      <c r="AL34" s="10"/>
      <c r="AM34" s="2"/>
      <c r="AN34" s="2"/>
      <c r="AO34" s="2"/>
      <c r="AP34" s="10"/>
      <c r="AQ34" s="2"/>
      <c r="AR34" s="2"/>
      <c r="AS34" s="2"/>
      <c r="AT34" s="10"/>
      <c r="AU34" s="2"/>
      <c r="AV34" s="2"/>
      <c r="AW34" s="2"/>
      <c r="AX34" s="10"/>
      <c r="AY34" s="2"/>
      <c r="AZ34" s="2"/>
      <c r="BA34" s="2"/>
      <c r="BB34" s="10"/>
      <c r="BC34" s="2"/>
      <c r="BD34" s="2"/>
    </row>
    <row r="35" spans="21:56" x14ac:dyDescent="0.25">
      <c r="U35" s="8"/>
      <c r="W35" s="9"/>
      <c r="AB35" s="2"/>
      <c r="AC35" s="2"/>
      <c r="AD35" s="10"/>
      <c r="AE35" s="2"/>
      <c r="AF35" s="2"/>
      <c r="AG35" s="2"/>
      <c r="AH35" s="10"/>
      <c r="AI35" s="2"/>
      <c r="AJ35" s="2"/>
      <c r="AK35" s="2"/>
      <c r="AL35" s="10"/>
      <c r="AM35" s="2"/>
      <c r="AN35" s="2"/>
      <c r="AO35" s="2"/>
      <c r="AP35" s="10"/>
      <c r="AQ35" s="2"/>
      <c r="AR35" s="2"/>
      <c r="AS35" s="2"/>
      <c r="AT35" s="10"/>
      <c r="AU35" s="2"/>
      <c r="AV35" s="2"/>
      <c r="AW35" s="2"/>
      <c r="AX35" s="10"/>
      <c r="AY35" s="2"/>
      <c r="AZ35" s="2"/>
      <c r="BA35" s="2"/>
      <c r="BB35" s="10"/>
      <c r="BC35" s="2"/>
      <c r="BD35" s="2"/>
    </row>
    <row r="36" spans="21:56" x14ac:dyDescent="0.25">
      <c r="U36" s="8"/>
      <c r="W36" s="9"/>
      <c r="AB36" s="2"/>
      <c r="AC36" s="2"/>
      <c r="AD36" s="10"/>
      <c r="AE36" s="2"/>
      <c r="AF36" s="2"/>
      <c r="AG36" s="2"/>
      <c r="AH36" s="10"/>
      <c r="AI36" s="2"/>
      <c r="AJ36" s="2"/>
      <c r="AK36" s="2"/>
      <c r="AL36" s="10"/>
      <c r="AM36" s="2"/>
      <c r="AN36" s="2"/>
      <c r="AO36" s="2"/>
      <c r="AP36" s="10"/>
      <c r="AQ36" s="2"/>
      <c r="AR36" s="2"/>
      <c r="AS36" s="2"/>
      <c r="AT36" s="10"/>
      <c r="AU36" s="2"/>
      <c r="AV36" s="2"/>
      <c r="AW36" s="2"/>
      <c r="AX36" s="10"/>
      <c r="AY36" s="2"/>
      <c r="AZ36" s="2"/>
      <c r="BA36" s="2"/>
      <c r="BB36" s="10"/>
      <c r="BC36" s="2"/>
      <c r="BD36" s="2"/>
    </row>
    <row r="37" spans="21:56" x14ac:dyDescent="0.25">
      <c r="U37" s="8"/>
      <c r="W37" s="9"/>
      <c r="AB37" s="2"/>
      <c r="AC37" s="2"/>
      <c r="AD37" s="10"/>
      <c r="AE37" s="2"/>
      <c r="AF37" s="2"/>
      <c r="AG37" s="2"/>
      <c r="AH37" s="10"/>
      <c r="AI37" s="2"/>
      <c r="AJ37" s="2"/>
      <c r="AK37" s="2"/>
      <c r="AL37" s="10"/>
      <c r="AM37" s="2"/>
      <c r="AN37" s="2"/>
      <c r="AO37" s="2"/>
      <c r="AP37" s="10"/>
      <c r="AQ37" s="2"/>
      <c r="AR37" s="2"/>
      <c r="AS37" s="2"/>
      <c r="AT37" s="10"/>
      <c r="AU37" s="2"/>
      <c r="AV37" s="2"/>
      <c r="AW37" s="2"/>
      <c r="AX37" s="10"/>
      <c r="AY37" s="2"/>
      <c r="AZ37" s="2"/>
      <c r="BA37" s="2"/>
      <c r="BB37" s="10"/>
      <c r="BC37" s="2"/>
      <c r="BD37" s="2"/>
    </row>
    <row r="38" spans="21:56" x14ac:dyDescent="0.25">
      <c r="U38" s="8"/>
      <c r="W38" s="9"/>
      <c r="AB38" s="2"/>
      <c r="AC38" s="2"/>
      <c r="AD38" s="10"/>
      <c r="AE38" s="2"/>
      <c r="AF38" s="2"/>
      <c r="AG38" s="2"/>
      <c r="AH38" s="10"/>
      <c r="AI38" s="2"/>
      <c r="AJ38" s="2"/>
      <c r="AK38" s="2"/>
      <c r="AL38" s="10"/>
      <c r="AM38" s="2"/>
      <c r="AN38" s="2"/>
      <c r="AO38" s="2"/>
      <c r="AP38" s="10"/>
      <c r="AQ38" s="2"/>
      <c r="AR38" s="2"/>
      <c r="AS38" s="2"/>
      <c r="AT38" s="10"/>
      <c r="AU38" s="2"/>
      <c r="AV38" s="2"/>
      <c r="AW38" s="2"/>
      <c r="AX38" s="10"/>
      <c r="AY38" s="2"/>
      <c r="AZ38" s="2"/>
      <c r="BA38" s="2"/>
      <c r="BB38" s="10"/>
      <c r="BC38" s="2"/>
      <c r="BD38" s="2"/>
    </row>
    <row r="39" spans="21:56" x14ac:dyDescent="0.25">
      <c r="AB39" s="2"/>
      <c r="AC39" s="2"/>
      <c r="AD39" s="10"/>
      <c r="AE39" s="2"/>
      <c r="AF39" s="2"/>
      <c r="AG39" s="2"/>
      <c r="AH39" s="10"/>
      <c r="AI39" s="2"/>
      <c r="AJ39" s="2"/>
      <c r="AK39" s="2"/>
      <c r="AL39" s="10"/>
      <c r="AM39" s="2"/>
      <c r="AN39" s="2"/>
      <c r="AO39" s="2"/>
      <c r="AP39" s="10"/>
      <c r="AQ39" s="2"/>
      <c r="AR39" s="2"/>
      <c r="AS39" s="2"/>
      <c r="AT39" s="10"/>
      <c r="AU39" s="2"/>
      <c r="AV39" s="2"/>
      <c r="AW39" s="2"/>
      <c r="AX39" s="10"/>
      <c r="AY39" s="2"/>
      <c r="AZ39" s="2"/>
      <c r="BA39" s="2"/>
      <c r="BB39" s="10"/>
      <c r="BC39" s="2"/>
      <c r="BD39" s="2"/>
    </row>
    <row r="40" spans="21:56" x14ac:dyDescent="0.25">
      <c r="AB40" s="2"/>
      <c r="AC40" s="2"/>
      <c r="AD40" s="10"/>
      <c r="AE40" s="2"/>
      <c r="AF40" s="2"/>
      <c r="AG40" s="2"/>
      <c r="AH40" s="10"/>
      <c r="AI40" s="2"/>
      <c r="AJ40" s="2"/>
      <c r="AK40" s="2"/>
      <c r="AL40" s="10"/>
      <c r="AM40" s="2"/>
      <c r="AN40" s="2"/>
      <c r="AO40" s="2"/>
      <c r="AP40" s="10"/>
      <c r="AQ40" s="2"/>
      <c r="AR40" s="2"/>
      <c r="AS40" s="2"/>
      <c r="AT40" s="10"/>
      <c r="AU40" s="2"/>
      <c r="AV40" s="2"/>
      <c r="AW40" s="2"/>
      <c r="AX40" s="10"/>
      <c r="AY40" s="2"/>
      <c r="AZ40" s="2"/>
      <c r="BA40" s="2"/>
      <c r="BB40" s="10"/>
      <c r="BC40" s="2"/>
      <c r="BD40" s="2"/>
    </row>
    <row r="41" spans="21:56" x14ac:dyDescent="0.25">
      <c r="AB41" s="2"/>
      <c r="AC41" s="2"/>
      <c r="AD41" s="10"/>
      <c r="AE41" s="2"/>
      <c r="AF41" s="2"/>
      <c r="AG41" s="2"/>
      <c r="AH41" s="10"/>
      <c r="AI41" s="2"/>
      <c r="AJ41" s="2"/>
      <c r="AK41" s="2"/>
      <c r="AL41" s="10"/>
      <c r="AM41" s="2"/>
      <c r="AN41" s="2"/>
      <c r="AO41" s="2"/>
      <c r="AP41" s="10"/>
      <c r="AQ41" s="2"/>
      <c r="AR41" s="2"/>
      <c r="AS41" s="2"/>
      <c r="AT41" s="10"/>
      <c r="AU41" s="2"/>
      <c r="AV41" s="2"/>
      <c r="AW41" s="2"/>
      <c r="AX41" s="10"/>
      <c r="AY41" s="2"/>
      <c r="AZ41" s="2"/>
      <c r="BA41" s="2"/>
      <c r="BB41" s="10"/>
      <c r="BC41" s="2"/>
      <c r="BD41" s="2"/>
    </row>
    <row r="42" spans="21:56" x14ac:dyDescent="0.25">
      <c r="AB42" s="2"/>
      <c r="AC42" s="2"/>
      <c r="AD42" s="10"/>
      <c r="AE42" s="2"/>
      <c r="AF42" s="2"/>
      <c r="AG42" s="2"/>
      <c r="AH42" s="10"/>
      <c r="AI42" s="2"/>
      <c r="AJ42" s="2"/>
      <c r="AK42" s="2"/>
      <c r="AL42" s="10"/>
      <c r="AM42" s="2"/>
      <c r="AN42" s="2"/>
      <c r="AO42" s="2"/>
      <c r="AP42" s="10"/>
      <c r="AQ42" s="2"/>
      <c r="AR42" s="2"/>
      <c r="AS42" s="2"/>
      <c r="AT42" s="10"/>
      <c r="AU42" s="2"/>
      <c r="AV42" s="2"/>
      <c r="AW42" s="2"/>
      <c r="AX42" s="10"/>
      <c r="AY42" s="2"/>
      <c r="AZ42" s="2"/>
      <c r="BA42" s="2"/>
      <c r="BB42" s="10"/>
      <c r="BC42" s="2"/>
      <c r="BD42" s="2"/>
    </row>
    <row r="43" spans="21:56" x14ac:dyDescent="0.25">
      <c r="AB43" s="2"/>
      <c r="AC43" s="2"/>
      <c r="AD43" s="10"/>
      <c r="AE43" s="2"/>
      <c r="AF43" s="2"/>
      <c r="AG43" s="2"/>
      <c r="AH43" s="10"/>
      <c r="AI43" s="2"/>
      <c r="AJ43" s="2"/>
      <c r="AK43" s="2"/>
      <c r="AL43" s="10"/>
      <c r="AM43" s="2"/>
      <c r="AN43" s="2"/>
      <c r="AO43" s="2"/>
      <c r="AP43" s="10"/>
      <c r="AQ43" s="2"/>
      <c r="AR43" s="2"/>
      <c r="AS43" s="2"/>
      <c r="AT43" s="10"/>
      <c r="AU43" s="2"/>
      <c r="AV43" s="2"/>
      <c r="AW43" s="2"/>
      <c r="AX43" s="10"/>
      <c r="AY43" s="2"/>
      <c r="AZ43" s="2"/>
      <c r="BA43" s="2"/>
      <c r="BB43" s="10"/>
      <c r="BC43" s="2"/>
      <c r="BD43" s="2"/>
    </row>
    <row r="44" spans="21:56" x14ac:dyDescent="0.25">
      <c r="AB44" s="2"/>
      <c r="AC44" s="2"/>
      <c r="AD44" s="10"/>
      <c r="AE44" s="2"/>
      <c r="AF44" s="2"/>
      <c r="AG44" s="2"/>
      <c r="AH44" s="10"/>
      <c r="AI44" s="2"/>
      <c r="AJ44" s="2"/>
      <c r="AK44" s="2"/>
      <c r="AL44" s="10"/>
      <c r="AM44" s="2"/>
      <c r="AN44" s="2"/>
      <c r="AO44" s="2"/>
      <c r="AP44" s="10"/>
      <c r="AQ44" s="2"/>
      <c r="AR44" s="2"/>
      <c r="AS44" s="2"/>
      <c r="AT44" s="10"/>
      <c r="AU44" s="2"/>
      <c r="AV44" s="2"/>
      <c r="AW44" s="2"/>
      <c r="AX44" s="10"/>
      <c r="AY44" s="2"/>
      <c r="AZ44" s="2"/>
      <c r="BA44" s="2"/>
      <c r="BB44" s="10"/>
      <c r="BC44" s="2"/>
      <c r="BD44" s="2"/>
    </row>
    <row r="45" spans="21:56" x14ac:dyDescent="0.25">
      <c r="AB45" s="2"/>
      <c r="AC45" s="2"/>
      <c r="AD45" s="10"/>
      <c r="AE45" s="2"/>
      <c r="AF45" s="2"/>
      <c r="AG45" s="2"/>
      <c r="AH45" s="10"/>
      <c r="AI45" s="2"/>
      <c r="AJ45" s="2"/>
      <c r="AK45" s="2"/>
      <c r="AL45" s="10"/>
      <c r="AM45" s="2"/>
      <c r="AN45" s="2"/>
      <c r="AO45" s="2"/>
      <c r="AP45" s="10"/>
      <c r="AQ45" s="2"/>
      <c r="AR45" s="2"/>
      <c r="AS45" s="2"/>
      <c r="AT45" s="10"/>
      <c r="AU45" s="2"/>
      <c r="AV45" s="2"/>
      <c r="AW45" s="2"/>
      <c r="AX45" s="10"/>
      <c r="AY45" s="2"/>
      <c r="AZ45" s="2"/>
      <c r="BA45" s="2"/>
      <c r="BB45" s="10"/>
      <c r="BC45" s="2"/>
      <c r="BD45" s="2"/>
    </row>
    <row r="46" spans="21:56" x14ac:dyDescent="0.25">
      <c r="AB46" s="2"/>
      <c r="AC46" s="2"/>
      <c r="AD46" s="10"/>
      <c r="AE46" s="2"/>
      <c r="AF46" s="2"/>
      <c r="AG46" s="2"/>
      <c r="AH46" s="10"/>
      <c r="AI46" s="2"/>
      <c r="AJ46" s="2"/>
      <c r="AK46" s="2"/>
      <c r="AL46" s="10"/>
      <c r="AM46" s="2"/>
      <c r="AN46" s="2"/>
      <c r="AO46" s="2"/>
      <c r="AP46" s="10"/>
      <c r="AQ46" s="2"/>
      <c r="AR46" s="2"/>
      <c r="AS46" s="2"/>
      <c r="AT46" s="10"/>
      <c r="AU46" s="2"/>
      <c r="AV46" s="2"/>
      <c r="AW46" s="2"/>
      <c r="AX46" s="10"/>
      <c r="AY46" s="2"/>
      <c r="AZ46" s="2"/>
      <c r="BA46" s="2"/>
      <c r="BB46" s="10"/>
      <c r="BC46" s="2"/>
      <c r="BD46" s="2"/>
    </row>
    <row r="47" spans="21:56" x14ac:dyDescent="0.25">
      <c r="AB47" s="2"/>
      <c r="AC47" s="2"/>
      <c r="AD47" s="10"/>
      <c r="AE47" s="2"/>
      <c r="AF47" s="2"/>
      <c r="AG47" s="2"/>
      <c r="AH47" s="10"/>
      <c r="AI47" s="2"/>
      <c r="AJ47" s="2"/>
      <c r="AK47" s="2"/>
      <c r="AL47" s="10"/>
      <c r="AM47" s="2"/>
      <c r="AN47" s="2"/>
      <c r="AO47" s="2"/>
      <c r="AP47" s="10"/>
      <c r="AQ47" s="2"/>
      <c r="AR47" s="2"/>
      <c r="AS47" s="2"/>
      <c r="AT47" s="10"/>
      <c r="AU47" s="2"/>
      <c r="AV47" s="2"/>
      <c r="AW47" s="2"/>
      <c r="AX47" s="10"/>
      <c r="AY47" s="2"/>
      <c r="AZ47" s="2"/>
      <c r="BA47" s="2"/>
      <c r="BB47" s="10"/>
      <c r="BC47" s="2"/>
      <c r="BD47" s="2"/>
    </row>
    <row r="48" spans="21:56" x14ac:dyDescent="0.25">
      <c r="AB48" s="2"/>
      <c r="AC48" s="2"/>
      <c r="AD48" s="10"/>
      <c r="AE48" s="2"/>
      <c r="AF48" s="2"/>
      <c r="AG48" s="2"/>
      <c r="AH48" s="10"/>
      <c r="AI48" s="2"/>
      <c r="AJ48" s="2"/>
      <c r="AK48" s="2"/>
      <c r="AL48" s="10"/>
      <c r="AM48" s="2"/>
      <c r="AN48" s="2"/>
      <c r="AO48" s="2"/>
      <c r="AP48" s="10"/>
      <c r="AQ48" s="2"/>
      <c r="AR48" s="2"/>
      <c r="AS48" s="2"/>
      <c r="AT48" s="10"/>
      <c r="AU48" s="2"/>
      <c r="AV48" s="2"/>
      <c r="AW48" s="2"/>
      <c r="AX48" s="10"/>
      <c r="AY48" s="2"/>
      <c r="AZ48" s="2"/>
      <c r="BA48" s="2"/>
      <c r="BB48" s="10"/>
      <c r="BC48" s="2"/>
      <c r="BD48" s="2"/>
    </row>
    <row r="49" spans="28:56" x14ac:dyDescent="0.25">
      <c r="AB49" s="2"/>
      <c r="AC49" s="2"/>
      <c r="AD49" s="10"/>
      <c r="AE49" s="2"/>
      <c r="AF49" s="2"/>
      <c r="AG49" s="2"/>
      <c r="AH49" s="10"/>
      <c r="AI49" s="2"/>
      <c r="AJ49" s="2"/>
      <c r="AK49" s="2"/>
      <c r="AL49" s="10"/>
      <c r="AM49" s="2"/>
      <c r="AN49" s="2"/>
      <c r="AO49" s="2"/>
      <c r="AP49" s="10"/>
      <c r="AQ49" s="2"/>
      <c r="AR49" s="2"/>
      <c r="AS49" s="2"/>
      <c r="AT49" s="10"/>
      <c r="AU49" s="2"/>
      <c r="AV49" s="2"/>
      <c r="AW49" s="2"/>
      <c r="AX49" s="10"/>
      <c r="AY49" s="2"/>
      <c r="AZ49" s="2"/>
      <c r="BA49" s="2"/>
      <c r="BB49" s="10"/>
      <c r="BC49" s="2"/>
      <c r="BD49" s="2"/>
    </row>
    <row r="50" spans="28:56" x14ac:dyDescent="0.25">
      <c r="AB50" s="2"/>
      <c r="AC50" s="2"/>
      <c r="AD50" s="10"/>
      <c r="AE50" s="2"/>
      <c r="AF50" s="2"/>
      <c r="AG50" s="2"/>
      <c r="AH50" s="10"/>
      <c r="AI50" s="2"/>
      <c r="AJ50" s="2"/>
      <c r="AK50" s="2"/>
      <c r="AL50" s="10"/>
      <c r="AM50" s="2"/>
      <c r="AN50" s="2"/>
      <c r="AO50" s="2"/>
      <c r="AP50" s="10"/>
      <c r="AQ50" s="2"/>
      <c r="AR50" s="2"/>
      <c r="AS50" s="2"/>
      <c r="AT50" s="10"/>
      <c r="AU50" s="2"/>
      <c r="AV50" s="2"/>
      <c r="AW50" s="2"/>
      <c r="AX50" s="10"/>
      <c r="AY50" s="2"/>
      <c r="AZ50" s="2"/>
      <c r="BA50" s="2"/>
      <c r="BB50" s="10"/>
      <c r="BC50" s="2"/>
      <c r="BD50" s="2"/>
    </row>
    <row r="51" spans="28:56" x14ac:dyDescent="0.25">
      <c r="AB51" s="2"/>
      <c r="AC51" s="2"/>
      <c r="AD51" s="10"/>
      <c r="AE51" s="2"/>
      <c r="AF51" s="2"/>
      <c r="AG51" s="2"/>
      <c r="AH51" s="10"/>
      <c r="AI51" s="2"/>
      <c r="AJ51" s="2"/>
      <c r="AK51" s="2"/>
      <c r="AL51" s="10"/>
      <c r="AM51" s="2"/>
      <c r="AN51" s="2"/>
      <c r="AO51" s="2"/>
      <c r="AP51" s="10"/>
      <c r="AQ51" s="2"/>
      <c r="AR51" s="2"/>
      <c r="AS51" s="2"/>
      <c r="AT51" s="10"/>
      <c r="AU51" s="2"/>
      <c r="AV51" s="2"/>
      <c r="AW51" s="2"/>
      <c r="AX51" s="10"/>
      <c r="AY51" s="2"/>
      <c r="AZ51" s="2"/>
      <c r="BA51" s="2"/>
      <c r="BB51" s="10"/>
      <c r="BC51" s="2"/>
      <c r="BD51" s="2"/>
    </row>
    <row r="52" spans="28:56" x14ac:dyDescent="0.25">
      <c r="AB52" s="2"/>
      <c r="AC52" s="2"/>
      <c r="AD52" s="10"/>
      <c r="AE52" s="2"/>
      <c r="AF52" s="2"/>
      <c r="AG52" s="2"/>
      <c r="AH52" s="10"/>
      <c r="AI52" s="2"/>
      <c r="AJ52" s="2"/>
      <c r="AK52" s="2"/>
      <c r="AL52" s="10"/>
      <c r="AM52" s="2"/>
      <c r="AN52" s="2"/>
      <c r="AO52" s="2"/>
      <c r="AP52" s="10"/>
      <c r="AQ52" s="2"/>
      <c r="AR52" s="2"/>
      <c r="AS52" s="2"/>
      <c r="AT52" s="10"/>
      <c r="AU52" s="2"/>
      <c r="AV52" s="2"/>
      <c r="AW52" s="2"/>
      <c r="AX52" s="10"/>
      <c r="AY52" s="2"/>
      <c r="AZ52" s="2"/>
      <c r="BA52" s="2"/>
      <c r="BB52" s="10"/>
      <c r="BC52" s="2"/>
      <c r="BD52" s="2"/>
    </row>
    <row r="53" spans="28:56" x14ac:dyDescent="0.25">
      <c r="AB53" s="2"/>
      <c r="AC53" s="2"/>
      <c r="AD53" s="10"/>
      <c r="AE53" s="2"/>
      <c r="AF53" s="2"/>
      <c r="AG53" s="2"/>
      <c r="AH53" s="10"/>
      <c r="AI53" s="2"/>
      <c r="AJ53" s="2"/>
      <c r="AK53" s="2"/>
      <c r="AL53" s="10"/>
      <c r="AM53" s="2"/>
      <c r="AN53" s="2"/>
      <c r="AO53" s="2"/>
      <c r="AP53" s="10"/>
      <c r="AQ53" s="2"/>
      <c r="AR53" s="2"/>
      <c r="AS53" s="2"/>
      <c r="AT53" s="10"/>
      <c r="AU53" s="2"/>
      <c r="AV53" s="2"/>
      <c r="AW53" s="2"/>
      <c r="AX53" s="10"/>
      <c r="AY53" s="2"/>
      <c r="AZ53" s="2"/>
      <c r="BA53" s="2"/>
      <c r="BB53" s="10"/>
      <c r="BC53" s="2"/>
      <c r="BD53" s="2"/>
    </row>
    <row r="54" spans="28:56" x14ac:dyDescent="0.25">
      <c r="AB54" s="2"/>
      <c r="AC54" s="2"/>
      <c r="AD54" s="10"/>
      <c r="AE54" s="2"/>
      <c r="AF54" s="2"/>
      <c r="AG54" s="2"/>
      <c r="AH54" s="10"/>
      <c r="AI54" s="2"/>
      <c r="AJ54" s="2"/>
      <c r="AK54" s="2"/>
      <c r="AL54" s="10"/>
      <c r="AM54" s="2"/>
      <c r="AN54" s="2"/>
      <c r="AO54" s="2"/>
      <c r="AP54" s="10"/>
      <c r="AQ54" s="2"/>
      <c r="AR54" s="2"/>
      <c r="AS54" s="2"/>
      <c r="AT54" s="10"/>
      <c r="AU54" s="2"/>
      <c r="AV54" s="2"/>
      <c r="AW54" s="2"/>
      <c r="AX54" s="10"/>
      <c r="AY54" s="2"/>
      <c r="AZ54" s="2"/>
      <c r="BA54" s="2"/>
      <c r="BB54" s="10"/>
      <c r="BC54" s="2"/>
      <c r="BD54" s="2"/>
    </row>
    <row r="55" spans="28:56" x14ac:dyDescent="0.25">
      <c r="AB55" s="2"/>
      <c r="AC55" s="2"/>
      <c r="AD55" s="10"/>
      <c r="AE55" s="2"/>
      <c r="AF55" s="2"/>
      <c r="AG55" s="2"/>
      <c r="AH55" s="10"/>
      <c r="AI55" s="2"/>
      <c r="AJ55" s="2"/>
      <c r="AK55" s="2"/>
      <c r="AL55" s="10"/>
      <c r="AM55" s="2"/>
      <c r="AN55" s="2"/>
      <c r="AO55" s="2"/>
      <c r="AP55" s="10"/>
      <c r="AQ55" s="2"/>
      <c r="AR55" s="2"/>
      <c r="AS55" s="2"/>
      <c r="AT55" s="10"/>
      <c r="AU55" s="2"/>
      <c r="AV55" s="2"/>
      <c r="AW55" s="2"/>
      <c r="AX55" s="10"/>
      <c r="AY55" s="2"/>
      <c r="AZ55" s="2"/>
      <c r="BA55" s="2"/>
      <c r="BB55" s="10"/>
      <c r="BC55" s="2"/>
      <c r="BD55" s="2"/>
    </row>
    <row r="56" spans="28:56" x14ac:dyDescent="0.25">
      <c r="AB56" s="2"/>
      <c r="AC56" s="2"/>
      <c r="AD56" s="10"/>
      <c r="AE56" s="2"/>
      <c r="AF56" s="2"/>
      <c r="AG56" s="2"/>
      <c r="AH56" s="10"/>
      <c r="AI56" s="2"/>
      <c r="AJ56" s="2"/>
      <c r="AK56" s="2"/>
      <c r="AL56" s="10"/>
      <c r="AM56" s="2"/>
      <c r="AN56" s="2"/>
      <c r="AO56" s="2"/>
      <c r="AP56" s="10"/>
      <c r="AQ56" s="2"/>
      <c r="AR56" s="2"/>
      <c r="AS56" s="2"/>
      <c r="AT56" s="10"/>
      <c r="AU56" s="2"/>
      <c r="AV56" s="2"/>
      <c r="AW56" s="2"/>
      <c r="AX56" s="10"/>
      <c r="AY56" s="2"/>
      <c r="AZ56" s="2"/>
      <c r="BA56" s="2"/>
      <c r="BB56" s="10"/>
      <c r="BC56" s="2"/>
      <c r="BD56" s="2"/>
    </row>
    <row r="57" spans="28:56" x14ac:dyDescent="0.25">
      <c r="AB57" s="2"/>
      <c r="AC57" s="2"/>
      <c r="AD57" s="10"/>
      <c r="AE57" s="2"/>
      <c r="AF57" s="2"/>
      <c r="AG57" s="2"/>
      <c r="AH57" s="10"/>
      <c r="AI57" s="2"/>
      <c r="AJ57" s="2"/>
      <c r="AK57" s="2"/>
      <c r="AL57" s="10"/>
      <c r="AM57" s="2"/>
      <c r="AN57" s="2"/>
      <c r="AO57" s="2"/>
      <c r="AP57" s="10"/>
      <c r="AQ57" s="2"/>
      <c r="AR57" s="2"/>
      <c r="AS57" s="2"/>
      <c r="AT57" s="10"/>
      <c r="AU57" s="2"/>
      <c r="AV57" s="2"/>
      <c r="AW57" s="2"/>
      <c r="AX57" s="10"/>
      <c r="AY57" s="2"/>
      <c r="AZ57" s="2"/>
      <c r="BA57" s="2"/>
      <c r="BB57" s="10"/>
      <c r="BC57" s="2"/>
      <c r="BD57" s="2"/>
    </row>
    <row r="58" spans="28:56" x14ac:dyDescent="0.25">
      <c r="AB58" s="2"/>
      <c r="AC58" s="2"/>
      <c r="AD58" s="10"/>
      <c r="AE58" s="2"/>
      <c r="AF58" s="2"/>
      <c r="AG58" s="2"/>
      <c r="AH58" s="10"/>
      <c r="AI58" s="2"/>
      <c r="AJ58" s="2"/>
      <c r="AK58" s="2"/>
      <c r="AL58" s="10"/>
      <c r="AM58" s="2"/>
      <c r="AN58" s="2"/>
      <c r="AO58" s="2"/>
      <c r="AP58" s="10"/>
      <c r="AQ58" s="2"/>
      <c r="AR58" s="2"/>
      <c r="AS58" s="2"/>
      <c r="AT58" s="10"/>
      <c r="AU58" s="2"/>
      <c r="AV58" s="2"/>
      <c r="AW58" s="2"/>
      <c r="AX58" s="10"/>
      <c r="AY58" s="2"/>
      <c r="AZ58" s="2"/>
      <c r="BA58" s="2"/>
      <c r="BB58" s="10"/>
      <c r="BC58" s="2"/>
      <c r="BD58" s="2"/>
    </row>
    <row r="59" spans="28:56" x14ac:dyDescent="0.25">
      <c r="AB59" s="2"/>
      <c r="AC59" s="2"/>
      <c r="AD59" s="10"/>
      <c r="AE59" s="2"/>
      <c r="AF59" s="2"/>
      <c r="AG59" s="2"/>
      <c r="AH59" s="10"/>
      <c r="AI59" s="2"/>
      <c r="AJ59" s="2"/>
      <c r="AK59" s="2"/>
      <c r="AL59" s="10"/>
      <c r="AM59" s="2"/>
      <c r="AN59" s="2"/>
      <c r="AO59" s="2"/>
      <c r="AP59" s="10"/>
      <c r="AQ59" s="2"/>
      <c r="AR59" s="2"/>
      <c r="AS59" s="2"/>
      <c r="AT59" s="10"/>
      <c r="AU59" s="2"/>
      <c r="AV59" s="2"/>
      <c r="AW59" s="2"/>
      <c r="AX59" s="10"/>
      <c r="AY59" s="2"/>
      <c r="AZ59" s="2"/>
      <c r="BA59" s="2"/>
      <c r="BB59" s="10"/>
      <c r="BC59" s="2"/>
      <c r="BD59" s="2"/>
    </row>
    <row r="60" spans="28:56" x14ac:dyDescent="0.25">
      <c r="AB60" s="2"/>
      <c r="AC60" s="2"/>
      <c r="AD60" s="10"/>
      <c r="AE60" s="2"/>
      <c r="AF60" s="2"/>
      <c r="AG60" s="2"/>
      <c r="AH60" s="10"/>
      <c r="AI60" s="2"/>
      <c r="AJ60" s="2"/>
      <c r="AK60" s="2"/>
      <c r="AL60" s="10"/>
      <c r="AM60" s="2"/>
      <c r="AN60" s="2"/>
      <c r="AO60" s="2"/>
      <c r="AP60" s="10"/>
      <c r="AQ60" s="2"/>
      <c r="AR60" s="2"/>
      <c r="AS60" s="2"/>
      <c r="AT60" s="10"/>
      <c r="AU60" s="2"/>
      <c r="AV60" s="2"/>
      <c r="AW60" s="2"/>
      <c r="AX60" s="10"/>
      <c r="AY60" s="2"/>
      <c r="AZ60" s="2"/>
      <c r="BA60" s="2"/>
      <c r="BB60" s="10"/>
      <c r="BC60" s="2"/>
      <c r="BD60" s="2"/>
    </row>
    <row r="61" spans="28:56" x14ac:dyDescent="0.25">
      <c r="AB61" s="2"/>
      <c r="AC61" s="2"/>
      <c r="AD61" s="10"/>
      <c r="AE61" s="2"/>
      <c r="AF61" s="2"/>
      <c r="AG61" s="2"/>
      <c r="AH61" s="10"/>
      <c r="AI61" s="2"/>
      <c r="AJ61" s="2"/>
      <c r="AK61" s="2"/>
      <c r="AL61" s="10"/>
      <c r="AM61" s="2"/>
      <c r="AN61" s="2"/>
      <c r="AO61" s="2"/>
      <c r="AP61" s="10"/>
      <c r="AQ61" s="2"/>
      <c r="AR61" s="2"/>
      <c r="AS61" s="2"/>
      <c r="AT61" s="10"/>
      <c r="AU61" s="2"/>
      <c r="AV61" s="2"/>
      <c r="AW61" s="2"/>
      <c r="AX61" s="10"/>
      <c r="AY61" s="2"/>
      <c r="AZ61" s="2"/>
      <c r="BA61" s="2"/>
      <c r="BB61" s="10"/>
      <c r="BC61" s="2"/>
      <c r="BD61" s="2"/>
    </row>
    <row r="62" spans="28:56" x14ac:dyDescent="0.25">
      <c r="AB62" s="2"/>
      <c r="AC62" s="2"/>
      <c r="AD62" s="10"/>
      <c r="AE62" s="2"/>
      <c r="AF62" s="2"/>
      <c r="AG62" s="2"/>
      <c r="AH62" s="10"/>
      <c r="AI62" s="2"/>
      <c r="AJ62" s="2"/>
      <c r="AK62" s="2"/>
      <c r="AL62" s="10"/>
      <c r="AM62" s="2"/>
      <c r="AN62" s="2"/>
      <c r="AO62" s="2"/>
      <c r="AP62" s="10"/>
      <c r="AQ62" s="2"/>
      <c r="AR62" s="2"/>
      <c r="AS62" s="2"/>
      <c r="AT62" s="10"/>
      <c r="AU62" s="2"/>
      <c r="AV62" s="2"/>
      <c r="AW62" s="2"/>
      <c r="AX62" s="10"/>
      <c r="AY62" s="2"/>
      <c r="AZ62" s="2"/>
      <c r="BA62" s="2"/>
      <c r="BB62" s="10"/>
      <c r="BC62" s="2"/>
      <c r="BD62" s="2"/>
    </row>
    <row r="63" spans="28:56" x14ac:dyDescent="0.25">
      <c r="AB63" s="2"/>
      <c r="AC63" s="2"/>
      <c r="AD63" s="10"/>
      <c r="AE63" s="2"/>
      <c r="AF63" s="2"/>
      <c r="AG63" s="2"/>
      <c r="AH63" s="10"/>
      <c r="AI63" s="2"/>
      <c r="AJ63" s="2"/>
      <c r="AK63" s="2"/>
      <c r="AL63" s="10"/>
      <c r="AM63" s="2"/>
      <c r="AN63" s="2"/>
      <c r="AO63" s="2"/>
      <c r="AP63" s="10"/>
      <c r="AQ63" s="2"/>
      <c r="AR63" s="2"/>
      <c r="AS63" s="2"/>
      <c r="AT63" s="10"/>
      <c r="AU63" s="2"/>
      <c r="AV63" s="2"/>
      <c r="AW63" s="2"/>
      <c r="AX63" s="10"/>
      <c r="AY63" s="2"/>
      <c r="AZ63" s="2"/>
      <c r="BA63" s="2"/>
      <c r="BB63" s="10"/>
      <c r="BC63" s="2"/>
      <c r="BD63" s="2"/>
    </row>
    <row r="64" spans="28:56" x14ac:dyDescent="0.25">
      <c r="AB64" s="2"/>
      <c r="AC64" s="2"/>
      <c r="AD64" s="10"/>
      <c r="AE64" s="2"/>
      <c r="AF64" s="2"/>
      <c r="AG64" s="2"/>
      <c r="AH64" s="10"/>
      <c r="AI64" s="2"/>
      <c r="AJ64" s="2"/>
      <c r="AK64" s="2"/>
      <c r="AL64" s="10"/>
      <c r="AM64" s="2"/>
      <c r="AN64" s="2"/>
      <c r="AO64" s="2"/>
      <c r="AP64" s="10"/>
      <c r="AQ64" s="2"/>
      <c r="AR64" s="2"/>
      <c r="AS64" s="2"/>
      <c r="AT64" s="10"/>
      <c r="AU64" s="2"/>
      <c r="AV64" s="2"/>
      <c r="AW64" s="2"/>
      <c r="AX64" s="10"/>
      <c r="AY64" s="2"/>
      <c r="AZ64" s="2"/>
      <c r="BA64" s="2"/>
      <c r="BB64" s="10"/>
      <c r="BC64" s="2"/>
      <c r="BD64" s="2"/>
    </row>
    <row r="65" spans="28:56" x14ac:dyDescent="0.25">
      <c r="AB65" s="2"/>
      <c r="AC65" s="2"/>
      <c r="AD65" s="10"/>
      <c r="AE65" s="2"/>
      <c r="AF65" s="2"/>
      <c r="AG65" s="2"/>
      <c r="AH65" s="10"/>
      <c r="AI65" s="2"/>
      <c r="AJ65" s="2"/>
      <c r="AK65" s="2"/>
      <c r="AL65" s="10"/>
      <c r="AM65" s="2"/>
      <c r="AN65" s="2"/>
      <c r="AO65" s="2"/>
      <c r="AP65" s="10"/>
      <c r="AQ65" s="2"/>
      <c r="AR65" s="2"/>
      <c r="AS65" s="2"/>
      <c r="AT65" s="10"/>
      <c r="AU65" s="2"/>
      <c r="AV65" s="2"/>
      <c r="AW65" s="2"/>
      <c r="AX65" s="10"/>
      <c r="AY65" s="2"/>
      <c r="AZ65" s="2"/>
      <c r="BA65" s="2"/>
      <c r="BB65" s="10"/>
      <c r="BC65" s="2"/>
      <c r="BD65" s="2"/>
    </row>
    <row r="66" spans="28:56" x14ac:dyDescent="0.25">
      <c r="AB66" s="2"/>
      <c r="AC66" s="2"/>
      <c r="AD66" s="10"/>
      <c r="AE66" s="2"/>
      <c r="AF66" s="2"/>
      <c r="AG66" s="2"/>
      <c r="AH66" s="10"/>
      <c r="AI66" s="2"/>
      <c r="AJ66" s="2"/>
      <c r="AK66" s="2"/>
      <c r="AL66" s="10"/>
      <c r="AM66" s="2"/>
      <c r="AN66" s="2"/>
      <c r="AO66" s="2"/>
      <c r="AP66" s="10"/>
      <c r="AQ66" s="2"/>
      <c r="AR66" s="2"/>
      <c r="AS66" s="2"/>
      <c r="AT66" s="10"/>
      <c r="AU66" s="2"/>
      <c r="AV66" s="2"/>
      <c r="AW66" s="2"/>
      <c r="AX66" s="10"/>
      <c r="AY66" s="2"/>
      <c r="AZ66" s="2"/>
      <c r="BA66" s="2"/>
      <c r="BB66" s="10"/>
      <c r="BC66" s="2"/>
      <c r="BD66" s="2"/>
    </row>
    <row r="67" spans="28:56" x14ac:dyDescent="0.25">
      <c r="AB67" s="2"/>
      <c r="AC67" s="2"/>
      <c r="AD67" s="10"/>
      <c r="AE67" s="2"/>
      <c r="AF67" s="2"/>
      <c r="AG67" s="2"/>
      <c r="AH67" s="10"/>
      <c r="AI67" s="2"/>
      <c r="AJ67" s="2"/>
      <c r="AK67" s="2"/>
      <c r="AL67" s="10"/>
      <c r="AM67" s="2"/>
      <c r="AN67" s="2"/>
      <c r="AO67" s="2"/>
      <c r="AP67" s="10"/>
      <c r="AQ67" s="2"/>
      <c r="AR67" s="2"/>
      <c r="AS67" s="2"/>
      <c r="AT67" s="10"/>
      <c r="AU67" s="2"/>
      <c r="AV67" s="2"/>
      <c r="AW67" s="2"/>
      <c r="AX67" s="10"/>
      <c r="AY67" s="2"/>
      <c r="AZ67" s="2"/>
      <c r="BA67" s="2"/>
      <c r="BB67" s="10"/>
      <c r="BC67" s="2"/>
      <c r="BD67" s="2"/>
    </row>
    <row r="68" spans="28:56" x14ac:dyDescent="0.25">
      <c r="AB68" s="2"/>
      <c r="AC68" s="2"/>
      <c r="AD68" s="10"/>
      <c r="AE68" s="2"/>
      <c r="AF68" s="2"/>
      <c r="AG68" s="2"/>
      <c r="AH68" s="10"/>
      <c r="AI68" s="2"/>
      <c r="AJ68" s="2"/>
      <c r="AK68" s="2"/>
      <c r="AL68" s="10"/>
      <c r="AM68" s="2"/>
      <c r="AN68" s="2"/>
      <c r="AO68" s="2"/>
      <c r="AP68" s="10"/>
      <c r="AQ68" s="2"/>
      <c r="AR68" s="2"/>
      <c r="AS68" s="2"/>
      <c r="AT68" s="10"/>
      <c r="AU68" s="2"/>
      <c r="AV68" s="2"/>
      <c r="AW68" s="2"/>
      <c r="AX68" s="10"/>
      <c r="AY68" s="2"/>
      <c r="AZ68" s="2"/>
      <c r="BA68" s="2"/>
      <c r="BB68" s="10"/>
      <c r="BC68" s="2"/>
      <c r="BD68" s="2"/>
    </row>
    <row r="69" spans="28:56" x14ac:dyDescent="0.25">
      <c r="AB69" s="2"/>
      <c r="AC69" s="2"/>
      <c r="AD69" s="10"/>
      <c r="AE69" s="2"/>
      <c r="AF69" s="2"/>
      <c r="AG69" s="2"/>
      <c r="AH69" s="10"/>
      <c r="AI69" s="2"/>
      <c r="AJ69" s="2"/>
      <c r="AK69" s="2"/>
      <c r="AL69" s="10"/>
      <c r="AM69" s="2"/>
      <c r="AN69" s="2"/>
      <c r="AO69" s="2"/>
      <c r="AP69" s="10"/>
      <c r="AQ69" s="2"/>
      <c r="AR69" s="2"/>
      <c r="AS69" s="2"/>
      <c r="AT69" s="10"/>
      <c r="AU69" s="2"/>
      <c r="AV69" s="2"/>
      <c r="AW69" s="2"/>
      <c r="AX69" s="10"/>
      <c r="AY69" s="2"/>
      <c r="AZ69" s="2"/>
      <c r="BA69" s="2"/>
      <c r="BB69" s="10"/>
      <c r="BC69" s="2"/>
      <c r="BD69" s="2"/>
    </row>
    <row r="70" spans="28:56" x14ac:dyDescent="0.25">
      <c r="AB70" s="2"/>
      <c r="AC70" s="2"/>
      <c r="AD70" s="10"/>
      <c r="AE70" s="2"/>
      <c r="AF70" s="2"/>
      <c r="AG70" s="2"/>
      <c r="AH70" s="10"/>
      <c r="AI70" s="2"/>
      <c r="AJ70" s="2"/>
      <c r="AK70" s="2"/>
      <c r="AL70" s="10"/>
      <c r="AM70" s="2"/>
      <c r="AN70" s="2"/>
      <c r="AO70" s="2"/>
      <c r="AP70" s="10"/>
      <c r="AQ70" s="2"/>
      <c r="AR70" s="2"/>
      <c r="AS70" s="2"/>
      <c r="AT70" s="10"/>
      <c r="AU70" s="2"/>
      <c r="AV70" s="2"/>
      <c r="AW70" s="2"/>
      <c r="AX70" s="10"/>
      <c r="AY70" s="2"/>
      <c r="AZ70" s="2"/>
      <c r="BA70" s="2"/>
      <c r="BB70" s="10"/>
      <c r="BC70" s="2"/>
      <c r="BD70" s="2"/>
    </row>
    <row r="71" spans="28:56" x14ac:dyDescent="0.25">
      <c r="AB71" s="2"/>
      <c r="AC71" s="2"/>
      <c r="AD71" s="10"/>
      <c r="AE71" s="2"/>
      <c r="AF71" s="2"/>
      <c r="AG71" s="2"/>
      <c r="AH71" s="10"/>
      <c r="AI71" s="2"/>
      <c r="AJ71" s="2"/>
      <c r="AK71" s="2"/>
      <c r="AL71" s="10"/>
      <c r="AM71" s="2"/>
      <c r="AN71" s="2"/>
      <c r="AO71" s="2"/>
      <c r="AP71" s="10"/>
      <c r="AQ71" s="2"/>
      <c r="AR71" s="2"/>
      <c r="AS71" s="2"/>
      <c r="AT71" s="10"/>
      <c r="AU71" s="2"/>
      <c r="AV71" s="2"/>
      <c r="AW71" s="2"/>
      <c r="AX71" s="10"/>
      <c r="AY71" s="2"/>
      <c r="AZ71" s="2"/>
      <c r="BA71" s="2"/>
      <c r="BB71" s="10"/>
      <c r="BC71" s="2"/>
      <c r="BD71" s="2"/>
    </row>
    <row r="72" spans="28:56" x14ac:dyDescent="0.25">
      <c r="AB72" s="2"/>
      <c r="AC72" s="2"/>
      <c r="AD72" s="10"/>
      <c r="AE72" s="2"/>
      <c r="AF72" s="2"/>
      <c r="AG72" s="2"/>
      <c r="AH72" s="10"/>
      <c r="AI72" s="2"/>
      <c r="AJ72" s="2"/>
      <c r="AK72" s="2"/>
      <c r="AL72" s="10"/>
      <c r="AM72" s="2"/>
      <c r="AN72" s="2"/>
      <c r="AO72" s="2"/>
      <c r="AP72" s="10"/>
      <c r="AQ72" s="2"/>
      <c r="AR72" s="2"/>
      <c r="AS72" s="2"/>
      <c r="AT72" s="10"/>
      <c r="AU72" s="2"/>
      <c r="AV72" s="2"/>
      <c r="AW72" s="2"/>
      <c r="AX72" s="10"/>
      <c r="AY72" s="2"/>
      <c r="AZ72" s="2"/>
      <c r="BA72" s="2"/>
      <c r="BB72" s="10"/>
      <c r="BC72" s="2"/>
      <c r="BD72" s="2"/>
    </row>
    <row r="73" spans="28:56" x14ac:dyDescent="0.25">
      <c r="AB73" s="2"/>
      <c r="AC73" s="2"/>
      <c r="AD73" s="10"/>
      <c r="AE73" s="2"/>
      <c r="AF73" s="2"/>
      <c r="AG73" s="2"/>
      <c r="AH73" s="10"/>
      <c r="AI73" s="2"/>
      <c r="AJ73" s="2"/>
      <c r="AK73" s="2"/>
      <c r="AL73" s="10"/>
      <c r="AM73" s="2"/>
      <c r="AN73" s="2"/>
      <c r="AO73" s="2"/>
      <c r="AP73" s="10"/>
      <c r="AQ73" s="2"/>
      <c r="AR73" s="2"/>
      <c r="AS73" s="2"/>
      <c r="AT73" s="10"/>
      <c r="AU73" s="2"/>
      <c r="AV73" s="2"/>
      <c r="AW73" s="2"/>
      <c r="AX73" s="10"/>
      <c r="AY73" s="2"/>
      <c r="AZ73" s="2"/>
      <c r="BA73" s="2"/>
      <c r="BB73" s="10"/>
      <c r="BC73" s="2"/>
      <c r="BD73" s="2"/>
    </row>
    <row r="74" spans="28:56" x14ac:dyDescent="0.25">
      <c r="AB74" s="2"/>
      <c r="AC74" s="2"/>
      <c r="AD74" s="10"/>
      <c r="AE74" s="2"/>
      <c r="AF74" s="2"/>
      <c r="AG74" s="2"/>
      <c r="AH74" s="10"/>
      <c r="AI74" s="2"/>
      <c r="AJ74" s="2"/>
      <c r="AK74" s="2"/>
      <c r="AL74" s="10"/>
      <c r="AM74" s="2"/>
      <c r="AN74" s="2"/>
      <c r="AO74" s="2"/>
      <c r="AP74" s="10"/>
      <c r="AQ74" s="2"/>
      <c r="AR74" s="2"/>
      <c r="AS74" s="2"/>
      <c r="AT74" s="10"/>
      <c r="AU74" s="2"/>
      <c r="AV74" s="2"/>
      <c r="AW74" s="2"/>
      <c r="AX74" s="10"/>
      <c r="AY74" s="2"/>
      <c r="AZ74" s="2"/>
      <c r="BA74" s="2"/>
      <c r="BB74" s="10"/>
      <c r="BC74" s="2"/>
      <c r="BD74" s="2"/>
    </row>
    <row r="75" spans="28:56" x14ac:dyDescent="0.25">
      <c r="AB75" s="2"/>
      <c r="AC75" s="2"/>
      <c r="AD75" s="10"/>
      <c r="AE75" s="2"/>
      <c r="AF75" s="2"/>
      <c r="AG75" s="2"/>
      <c r="AH75" s="10"/>
      <c r="AI75" s="2"/>
      <c r="AJ75" s="2"/>
      <c r="AK75" s="2"/>
      <c r="AL75" s="10"/>
      <c r="AM75" s="2"/>
      <c r="AN75" s="2"/>
      <c r="AO75" s="2"/>
      <c r="AP75" s="10"/>
      <c r="AQ75" s="2"/>
      <c r="AR75" s="2"/>
      <c r="AS75" s="2"/>
      <c r="AT75" s="10"/>
      <c r="AU75" s="2"/>
      <c r="AV75" s="2"/>
      <c r="AW75" s="2"/>
      <c r="AX75" s="10"/>
      <c r="AY75" s="2"/>
      <c r="AZ75" s="2"/>
      <c r="BA75" s="2"/>
      <c r="BB75" s="10"/>
      <c r="BC75" s="2"/>
      <c r="BD75" s="2"/>
    </row>
    <row r="76" spans="28:56" x14ac:dyDescent="0.25">
      <c r="AB76" s="2"/>
      <c r="AC76" s="2"/>
      <c r="AD76" s="10"/>
      <c r="AE76" s="2"/>
      <c r="AF76" s="2"/>
      <c r="AG76" s="2"/>
      <c r="AH76" s="10"/>
      <c r="AI76" s="2"/>
      <c r="AJ76" s="2"/>
      <c r="AK76" s="2"/>
      <c r="AL76" s="10"/>
      <c r="AM76" s="2"/>
      <c r="AN76" s="2"/>
      <c r="AO76" s="2"/>
      <c r="AP76" s="10"/>
      <c r="AQ76" s="2"/>
      <c r="AR76" s="2"/>
      <c r="AS76" s="2"/>
      <c r="AT76" s="10"/>
      <c r="AU76" s="2"/>
      <c r="AV76" s="2"/>
      <c r="AW76" s="2"/>
      <c r="AX76" s="10"/>
      <c r="AY76" s="2"/>
      <c r="AZ76" s="2"/>
      <c r="BA76" s="2"/>
      <c r="BB76" s="10"/>
      <c r="BC76" s="2"/>
      <c r="BD76" s="2"/>
    </row>
    <row r="77" spans="28:56" x14ac:dyDescent="0.25">
      <c r="AB77" s="2"/>
      <c r="AC77" s="2"/>
      <c r="AD77" s="10"/>
      <c r="AE77" s="2"/>
      <c r="AF77" s="2"/>
      <c r="AG77" s="2"/>
      <c r="AH77" s="10"/>
      <c r="AI77" s="2"/>
      <c r="AJ77" s="2"/>
      <c r="AK77" s="2"/>
      <c r="AL77" s="10"/>
      <c r="AM77" s="2"/>
      <c r="AN77" s="2"/>
      <c r="AO77" s="2"/>
      <c r="AP77" s="10"/>
      <c r="AQ77" s="2"/>
      <c r="AR77" s="2"/>
      <c r="AS77" s="2"/>
      <c r="AT77" s="10"/>
      <c r="AU77" s="2"/>
      <c r="AV77" s="2"/>
      <c r="AW77" s="2"/>
      <c r="AX77" s="10"/>
      <c r="AY77" s="2"/>
      <c r="AZ77" s="2"/>
      <c r="BA77" s="2"/>
      <c r="BB77" s="10"/>
      <c r="BC77" s="2"/>
      <c r="BD77" s="2"/>
    </row>
    <row r="78" spans="28:56" x14ac:dyDescent="0.25">
      <c r="AB78" s="2"/>
      <c r="AC78" s="2"/>
      <c r="AD78" s="10"/>
      <c r="AE78" s="2"/>
      <c r="AF78" s="2"/>
      <c r="AG78" s="2"/>
      <c r="AH78" s="10"/>
      <c r="AI78" s="2"/>
      <c r="AJ78" s="2"/>
      <c r="AK78" s="2"/>
      <c r="AL78" s="10"/>
      <c r="AM78" s="2"/>
      <c r="AN78" s="2"/>
      <c r="AO78" s="2"/>
      <c r="AP78" s="10"/>
      <c r="AQ78" s="2"/>
      <c r="AR78" s="2"/>
      <c r="AS78" s="2"/>
      <c r="AT78" s="10"/>
      <c r="AU78" s="2"/>
      <c r="AV78" s="2"/>
      <c r="AW78" s="2"/>
      <c r="AX78" s="10"/>
      <c r="AY78" s="2"/>
      <c r="AZ78" s="2"/>
      <c r="BA78" s="2"/>
      <c r="BB78" s="10"/>
      <c r="BC78" s="2"/>
      <c r="BD78" s="2"/>
    </row>
    <row r="79" spans="28:56" x14ac:dyDescent="0.25">
      <c r="AB79" s="2"/>
      <c r="AC79" s="2"/>
      <c r="AD79" s="10"/>
      <c r="AE79" s="2"/>
      <c r="AF79" s="2"/>
      <c r="AG79" s="2"/>
      <c r="AH79" s="10"/>
      <c r="AI79" s="2"/>
      <c r="AJ79" s="2"/>
      <c r="AK79" s="2"/>
      <c r="AL79" s="10"/>
      <c r="AM79" s="2"/>
      <c r="AN79" s="2"/>
      <c r="AO79" s="2"/>
      <c r="AP79" s="10"/>
      <c r="AQ79" s="2"/>
      <c r="AR79" s="2"/>
      <c r="AS79" s="2"/>
      <c r="AT79" s="10"/>
      <c r="AU79" s="2"/>
      <c r="AV79" s="2"/>
      <c r="AW79" s="2"/>
      <c r="AX79" s="10"/>
      <c r="AY79" s="2"/>
      <c r="AZ79" s="2"/>
      <c r="BA79" s="2"/>
      <c r="BB79" s="10"/>
      <c r="BC79" s="2"/>
      <c r="BD79" s="2"/>
    </row>
    <row r="80" spans="28:56" x14ac:dyDescent="0.25">
      <c r="AB80" s="2"/>
      <c r="AC80" s="2"/>
      <c r="AD80" s="10"/>
      <c r="AE80" s="2"/>
      <c r="AF80" s="2"/>
      <c r="AG80" s="2"/>
      <c r="AH80" s="10"/>
      <c r="AI80" s="2"/>
      <c r="AJ80" s="2"/>
      <c r="AK80" s="2"/>
      <c r="AL80" s="10"/>
      <c r="AM80" s="2"/>
      <c r="AN80" s="2"/>
      <c r="AO80" s="2"/>
      <c r="AP80" s="10"/>
      <c r="AQ80" s="2"/>
      <c r="AR80" s="2"/>
      <c r="AS80" s="2"/>
      <c r="AT80" s="10"/>
      <c r="AU80" s="2"/>
      <c r="AV80" s="2"/>
      <c r="AW80" s="2"/>
      <c r="AX80" s="10"/>
      <c r="AY80" s="2"/>
      <c r="AZ80" s="2"/>
      <c r="BA80" s="2"/>
      <c r="BB80" s="10"/>
      <c r="BC80" s="2"/>
      <c r="BD80" s="2"/>
    </row>
    <row r="81" spans="28:56" x14ac:dyDescent="0.25">
      <c r="AB81" s="2"/>
      <c r="AC81" s="2"/>
      <c r="AD81" s="10"/>
      <c r="AE81" s="2"/>
      <c r="AF81" s="2"/>
      <c r="AG81" s="2"/>
      <c r="AH81" s="10"/>
      <c r="AI81" s="2"/>
      <c r="AJ81" s="2"/>
      <c r="AK81" s="2"/>
      <c r="AL81" s="10"/>
      <c r="AM81" s="2"/>
      <c r="AN81" s="2"/>
      <c r="AO81" s="2"/>
      <c r="AP81" s="10"/>
      <c r="AQ81" s="2"/>
      <c r="AR81" s="2"/>
      <c r="AS81" s="2"/>
      <c r="AT81" s="10"/>
      <c r="AU81" s="2"/>
      <c r="AV81" s="2"/>
      <c r="AW81" s="2"/>
      <c r="AX81" s="10"/>
      <c r="AY81" s="2"/>
      <c r="AZ81" s="2"/>
      <c r="BA81" s="2"/>
      <c r="BB81" s="10"/>
      <c r="BC81" s="2"/>
      <c r="BD81" s="2"/>
    </row>
    <row r="82" spans="28:56" x14ac:dyDescent="0.25">
      <c r="AB82" s="2"/>
      <c r="AC82" s="2"/>
      <c r="AD82" s="10"/>
      <c r="AE82" s="2"/>
      <c r="AF82" s="2"/>
      <c r="AG82" s="2"/>
      <c r="AH82" s="10"/>
      <c r="AI82" s="2"/>
      <c r="AJ82" s="2"/>
      <c r="AK82" s="2"/>
      <c r="AL82" s="10"/>
      <c r="AM82" s="2"/>
      <c r="AN82" s="2"/>
      <c r="AO82" s="2"/>
      <c r="AP82" s="10"/>
      <c r="AQ82" s="2"/>
      <c r="AR82" s="2"/>
      <c r="AS82" s="2"/>
      <c r="AT82" s="10"/>
      <c r="AU82" s="2"/>
      <c r="AV82" s="2"/>
      <c r="AW82" s="2"/>
      <c r="AX82" s="10"/>
      <c r="AY82" s="2"/>
      <c r="AZ82" s="2"/>
      <c r="BA82" s="2"/>
      <c r="BB82" s="10"/>
      <c r="BC82" s="2"/>
      <c r="BD82" s="2"/>
    </row>
    <row r="83" spans="28:56" x14ac:dyDescent="0.25">
      <c r="AB83" s="2"/>
      <c r="AC83" s="2"/>
      <c r="AD83" s="10"/>
      <c r="AE83" s="2"/>
      <c r="AF83" s="2"/>
      <c r="AG83" s="2"/>
      <c r="AH83" s="10"/>
      <c r="AI83" s="2"/>
      <c r="AJ83" s="2"/>
      <c r="AK83" s="2"/>
      <c r="AL83" s="10"/>
      <c r="AM83" s="2"/>
      <c r="AN83" s="2"/>
      <c r="AO83" s="2"/>
      <c r="AP83" s="10"/>
      <c r="AQ83" s="2"/>
      <c r="AR83" s="2"/>
      <c r="AS83" s="2"/>
      <c r="AT83" s="10"/>
      <c r="AU83" s="2"/>
      <c r="AV83" s="2"/>
      <c r="AW83" s="2"/>
      <c r="AX83" s="10"/>
      <c r="AY83" s="2"/>
      <c r="AZ83" s="2"/>
      <c r="BA83" s="2"/>
      <c r="BB83" s="10"/>
      <c r="BC83" s="2"/>
      <c r="BD83" s="2"/>
    </row>
    <row r="84" spans="28:56" x14ac:dyDescent="0.25">
      <c r="AB84" s="2"/>
      <c r="AC84" s="2"/>
      <c r="AD84" s="10"/>
      <c r="AE84" s="2"/>
      <c r="AF84" s="2"/>
      <c r="AG84" s="2"/>
      <c r="AH84" s="10"/>
      <c r="AI84" s="2"/>
      <c r="AJ84" s="2"/>
      <c r="AK84" s="2"/>
      <c r="AL84" s="10"/>
      <c r="AM84" s="2"/>
      <c r="AN84" s="2"/>
      <c r="AO84" s="2"/>
      <c r="AP84" s="10"/>
      <c r="AQ84" s="2"/>
      <c r="AR84" s="2"/>
      <c r="AS84" s="2"/>
      <c r="AT84" s="10"/>
      <c r="AU84" s="2"/>
      <c r="AV84" s="2"/>
      <c r="AW84" s="2"/>
      <c r="AX84" s="10"/>
      <c r="AY84" s="2"/>
      <c r="AZ84" s="2"/>
      <c r="BA84" s="2"/>
      <c r="BB84" s="10"/>
      <c r="BC84" s="2"/>
      <c r="BD84" s="2"/>
    </row>
    <row r="85" spans="28:56" x14ac:dyDescent="0.25">
      <c r="AB85" s="2"/>
      <c r="AC85" s="2"/>
      <c r="AD85" s="10"/>
      <c r="AE85" s="2"/>
      <c r="AF85" s="2"/>
      <c r="AG85" s="2"/>
      <c r="AH85" s="10"/>
      <c r="AI85" s="2"/>
      <c r="AJ85" s="2"/>
      <c r="AK85" s="2"/>
      <c r="AL85" s="10"/>
      <c r="AM85" s="2"/>
      <c r="AN85" s="2"/>
      <c r="AO85" s="2"/>
      <c r="AP85" s="10"/>
      <c r="AQ85" s="2"/>
      <c r="AR85" s="2"/>
      <c r="AS85" s="2"/>
      <c r="AT85" s="10"/>
      <c r="AU85" s="2"/>
      <c r="AV85" s="2"/>
      <c r="AW85" s="2"/>
      <c r="AX85" s="10"/>
      <c r="AY85" s="2"/>
      <c r="AZ85" s="2"/>
      <c r="BA85" s="2"/>
      <c r="BB85" s="10"/>
      <c r="BC85" s="2"/>
      <c r="BD85" s="2"/>
    </row>
    <row r="86" spans="28:56" x14ac:dyDescent="0.25">
      <c r="AB86" s="2"/>
      <c r="AC86" s="2"/>
      <c r="AD86" s="10"/>
      <c r="AE86" s="2"/>
      <c r="AF86" s="2"/>
      <c r="AG86" s="2"/>
      <c r="AH86" s="10"/>
      <c r="AI86" s="2"/>
      <c r="AJ86" s="2"/>
      <c r="AK86" s="2"/>
      <c r="AL86" s="10"/>
      <c r="AM86" s="2"/>
      <c r="AN86" s="2"/>
      <c r="AO86" s="2"/>
      <c r="AP86" s="10"/>
      <c r="AQ86" s="2"/>
      <c r="AR86" s="2"/>
      <c r="AS86" s="2"/>
      <c r="AT86" s="10"/>
      <c r="AU86" s="2"/>
      <c r="AV86" s="2"/>
      <c r="AW86" s="2"/>
      <c r="AX86" s="10"/>
      <c r="AY86" s="2"/>
      <c r="AZ86" s="2"/>
      <c r="BA86" s="2"/>
      <c r="BB86" s="10"/>
      <c r="BC86" s="2"/>
      <c r="BD86" s="2"/>
    </row>
    <row r="87" spans="28:56" x14ac:dyDescent="0.25">
      <c r="AB87" s="2"/>
      <c r="AC87" s="2"/>
      <c r="AD87" s="10"/>
      <c r="AE87" s="2"/>
      <c r="AF87" s="2"/>
      <c r="AG87" s="2"/>
      <c r="AH87" s="10"/>
      <c r="AI87" s="2"/>
      <c r="AJ87" s="2"/>
      <c r="AK87" s="2"/>
      <c r="AL87" s="10"/>
      <c r="AM87" s="2"/>
      <c r="AN87" s="2"/>
      <c r="AO87" s="2"/>
      <c r="AP87" s="10"/>
      <c r="AQ87" s="2"/>
      <c r="AR87" s="2"/>
      <c r="AS87" s="2"/>
      <c r="AT87" s="10"/>
      <c r="AU87" s="2"/>
      <c r="AV87" s="2"/>
      <c r="AW87" s="2"/>
      <c r="AX87" s="10"/>
      <c r="AY87" s="2"/>
      <c r="AZ87" s="2"/>
      <c r="BA87" s="2"/>
      <c r="BB87" s="10"/>
      <c r="BC87" s="2"/>
      <c r="BD87" s="2"/>
    </row>
    <row r="88" spans="28:56" x14ac:dyDescent="0.25">
      <c r="AB88" s="2"/>
      <c r="AC88" s="2"/>
      <c r="AD88" s="10"/>
      <c r="AE88" s="2"/>
      <c r="AF88" s="2"/>
      <c r="AG88" s="2"/>
      <c r="AH88" s="10"/>
      <c r="AI88" s="2"/>
      <c r="AJ88" s="2"/>
      <c r="AK88" s="2"/>
      <c r="AL88" s="10"/>
      <c r="AM88" s="2"/>
      <c r="AN88" s="2"/>
      <c r="AO88" s="2"/>
      <c r="AP88" s="10"/>
      <c r="AQ88" s="2"/>
      <c r="AR88" s="2"/>
      <c r="AS88" s="2"/>
      <c r="AT88" s="10"/>
      <c r="AU88" s="2"/>
      <c r="AV88" s="2"/>
      <c r="AW88" s="2"/>
      <c r="AX88" s="10"/>
      <c r="AY88" s="2"/>
      <c r="AZ88" s="2"/>
      <c r="BA88" s="2"/>
      <c r="BB88" s="10"/>
      <c r="BC88" s="2"/>
      <c r="BD88" s="2"/>
    </row>
    <row r="89" spans="28:56" x14ac:dyDescent="0.25">
      <c r="AB89" s="2"/>
      <c r="AC89" s="2"/>
      <c r="AD89" s="10"/>
      <c r="AE89" s="2"/>
      <c r="AF89" s="2"/>
      <c r="AG89" s="2"/>
      <c r="AH89" s="10"/>
      <c r="AI89" s="2"/>
      <c r="AJ89" s="2"/>
      <c r="AK89" s="2"/>
      <c r="AL89" s="10"/>
      <c r="AM89" s="2"/>
      <c r="AN89" s="2"/>
      <c r="AO89" s="2"/>
      <c r="AP89" s="10"/>
      <c r="AQ89" s="2"/>
      <c r="AR89" s="2"/>
      <c r="AS89" s="2"/>
      <c r="AT89" s="10"/>
      <c r="AU89" s="2"/>
      <c r="AV89" s="2"/>
      <c r="AW89" s="2"/>
      <c r="AX89" s="10"/>
      <c r="AY89" s="2"/>
      <c r="AZ89" s="2"/>
      <c r="BA89" s="2"/>
      <c r="BB89" s="10"/>
      <c r="BC89" s="2"/>
      <c r="BD89" s="2"/>
    </row>
    <row r="90" spans="28:56" x14ac:dyDescent="0.25">
      <c r="AB90" s="2"/>
      <c r="AC90" s="2"/>
      <c r="AD90" s="10"/>
      <c r="AE90" s="2"/>
      <c r="AF90" s="2"/>
      <c r="AG90" s="2"/>
      <c r="AH90" s="10"/>
      <c r="AI90" s="2"/>
      <c r="AJ90" s="2"/>
      <c r="AK90" s="2"/>
      <c r="AL90" s="10"/>
      <c r="AM90" s="2"/>
      <c r="AN90" s="2"/>
      <c r="AO90" s="2"/>
      <c r="AP90" s="10"/>
      <c r="AQ90" s="2"/>
      <c r="AR90" s="2"/>
      <c r="AS90" s="2"/>
      <c r="AT90" s="10"/>
      <c r="AU90" s="2"/>
      <c r="AV90" s="2"/>
      <c r="AW90" s="2"/>
      <c r="AX90" s="10"/>
      <c r="AY90" s="2"/>
      <c r="AZ90" s="2"/>
      <c r="BA90" s="2"/>
      <c r="BB90" s="10"/>
      <c r="BC90" s="2"/>
      <c r="BD90" s="2"/>
    </row>
    <row r="91" spans="28:56" x14ac:dyDescent="0.25">
      <c r="AB91" s="2"/>
      <c r="AC91" s="2"/>
      <c r="AD91" s="10"/>
      <c r="AE91" s="2"/>
      <c r="AF91" s="2"/>
      <c r="AG91" s="2"/>
      <c r="AH91" s="10"/>
      <c r="AI91" s="2"/>
      <c r="AJ91" s="2"/>
      <c r="AK91" s="2"/>
      <c r="AL91" s="10"/>
      <c r="AM91" s="2"/>
      <c r="AN91" s="2"/>
      <c r="AO91" s="2"/>
      <c r="AP91" s="10"/>
      <c r="AQ91" s="2"/>
      <c r="AR91" s="2"/>
      <c r="AS91" s="2"/>
      <c r="AT91" s="10"/>
      <c r="AU91" s="2"/>
      <c r="AV91" s="2"/>
      <c r="AW91" s="2"/>
      <c r="AX91" s="10"/>
      <c r="AY91" s="2"/>
      <c r="AZ91" s="2"/>
      <c r="BA91" s="2"/>
      <c r="BB91" s="10"/>
      <c r="BC91" s="2"/>
      <c r="BD91" s="2"/>
    </row>
    <row r="92" spans="28:56" x14ac:dyDescent="0.25">
      <c r="AB92" s="2"/>
      <c r="AC92" s="2"/>
      <c r="AD92" s="10"/>
      <c r="AE92" s="2"/>
      <c r="AF92" s="2"/>
      <c r="AG92" s="2"/>
      <c r="AH92" s="10"/>
      <c r="AI92" s="2"/>
      <c r="AJ92" s="2"/>
      <c r="AK92" s="2"/>
      <c r="AL92" s="10"/>
      <c r="AM92" s="2"/>
      <c r="AN92" s="2"/>
      <c r="AO92" s="2"/>
      <c r="AP92" s="10"/>
      <c r="AQ92" s="2"/>
      <c r="AR92" s="2"/>
      <c r="AS92" s="2"/>
      <c r="AT92" s="10"/>
      <c r="AU92" s="2"/>
      <c r="AV92" s="2"/>
      <c r="AW92" s="2"/>
      <c r="AX92" s="10"/>
      <c r="AY92" s="2"/>
      <c r="AZ92" s="2"/>
      <c r="BA92" s="2"/>
      <c r="BB92" s="10"/>
      <c r="BC92" s="2"/>
      <c r="BD92" s="2"/>
    </row>
    <row r="93" spans="28:56" x14ac:dyDescent="0.25">
      <c r="AB93" s="2"/>
      <c r="AC93" s="2"/>
      <c r="AD93" s="10"/>
      <c r="AE93" s="2"/>
      <c r="AF93" s="2"/>
      <c r="AG93" s="2"/>
      <c r="AH93" s="10"/>
      <c r="AI93" s="2"/>
      <c r="AJ93" s="2"/>
      <c r="AK93" s="2"/>
      <c r="AL93" s="10"/>
      <c r="AM93" s="2"/>
      <c r="AN93" s="2"/>
      <c r="AO93" s="2"/>
      <c r="AP93" s="10"/>
      <c r="AQ93" s="2"/>
      <c r="AR93" s="2"/>
      <c r="AS93" s="2"/>
      <c r="AT93" s="10"/>
      <c r="AU93" s="2"/>
      <c r="AV93" s="2"/>
      <c r="AW93" s="2"/>
      <c r="AX93" s="10"/>
      <c r="AY93" s="2"/>
      <c r="AZ93" s="2"/>
      <c r="BA93" s="2"/>
      <c r="BB93" s="10"/>
      <c r="BC93" s="2"/>
      <c r="BD93" s="2"/>
    </row>
    <row r="94" spans="28:56" x14ac:dyDescent="0.25">
      <c r="AB94" s="2"/>
      <c r="AC94" s="2"/>
      <c r="AD94" s="10"/>
      <c r="AE94" s="2"/>
      <c r="AF94" s="2"/>
      <c r="AG94" s="2"/>
      <c r="AH94" s="10"/>
      <c r="AI94" s="2"/>
      <c r="AJ94" s="2"/>
      <c r="AK94" s="2"/>
      <c r="AL94" s="10"/>
      <c r="AM94" s="2"/>
      <c r="AN94" s="2"/>
      <c r="AO94" s="2"/>
      <c r="AP94" s="10"/>
      <c r="AQ94" s="2"/>
      <c r="AR94" s="2"/>
      <c r="AS94" s="2"/>
      <c r="AT94" s="10"/>
      <c r="AU94" s="2"/>
      <c r="AV94" s="2"/>
      <c r="AW94" s="2"/>
      <c r="AX94" s="10"/>
      <c r="AY94" s="2"/>
      <c r="AZ94" s="2"/>
      <c r="BA94" s="2"/>
      <c r="BB94" s="10"/>
      <c r="BC94" s="2"/>
      <c r="BD94" s="2"/>
    </row>
    <row r="95" spans="28:56" x14ac:dyDescent="0.25">
      <c r="AB95" s="2"/>
      <c r="AC95" s="2"/>
      <c r="AD95" s="10"/>
      <c r="AE95" s="2"/>
      <c r="AF95" s="2"/>
      <c r="AG95" s="2"/>
      <c r="AH95" s="10"/>
      <c r="AI95" s="2"/>
      <c r="AJ95" s="2"/>
      <c r="AK95" s="2"/>
      <c r="AL95" s="10"/>
      <c r="AM95" s="2"/>
      <c r="AN95" s="2"/>
      <c r="AO95" s="2"/>
      <c r="AP95" s="10"/>
      <c r="AQ95" s="2"/>
      <c r="AR95" s="2"/>
      <c r="AS95" s="2"/>
      <c r="AT95" s="10"/>
      <c r="AU95" s="2"/>
      <c r="AV95" s="2"/>
      <c r="AW95" s="2"/>
      <c r="AX95" s="10"/>
      <c r="AY95" s="2"/>
      <c r="AZ95" s="2"/>
      <c r="BA95" s="2"/>
      <c r="BB95" s="10"/>
      <c r="BC95" s="2"/>
      <c r="BD95" s="2"/>
    </row>
    <row r="96" spans="28:56" x14ac:dyDescent="0.25">
      <c r="AB96" s="2"/>
      <c r="AC96" s="2"/>
      <c r="AD96" s="10"/>
      <c r="AE96" s="2"/>
      <c r="AF96" s="2"/>
      <c r="AG96" s="2"/>
      <c r="AH96" s="10"/>
      <c r="AI96" s="2"/>
      <c r="AJ96" s="2"/>
      <c r="AK96" s="2"/>
      <c r="AL96" s="10"/>
      <c r="AM96" s="2"/>
      <c r="AN96" s="2"/>
      <c r="AO96" s="2"/>
      <c r="AP96" s="10"/>
      <c r="AQ96" s="2"/>
      <c r="AR96" s="2"/>
      <c r="AS96" s="2"/>
      <c r="AT96" s="10"/>
      <c r="AU96" s="2"/>
      <c r="AV96" s="2"/>
      <c r="AW96" s="2"/>
      <c r="AX96" s="10"/>
      <c r="AY96" s="2"/>
      <c r="AZ96" s="2"/>
      <c r="BA96" s="2"/>
      <c r="BB96" s="10"/>
      <c r="BC96" s="2"/>
      <c r="BD96" s="2"/>
    </row>
    <row r="97" spans="28:56" x14ac:dyDescent="0.25">
      <c r="AB97" s="2"/>
      <c r="AC97" s="2"/>
      <c r="AD97" s="10"/>
      <c r="AE97" s="2"/>
      <c r="AF97" s="2"/>
      <c r="AG97" s="2"/>
      <c r="AH97" s="10"/>
      <c r="AI97" s="2"/>
      <c r="AJ97" s="2"/>
      <c r="AK97" s="2"/>
      <c r="AL97" s="10"/>
      <c r="AM97" s="2"/>
      <c r="AN97" s="2"/>
      <c r="AO97" s="2"/>
      <c r="AP97" s="10"/>
      <c r="AQ97" s="2"/>
      <c r="AR97" s="2"/>
      <c r="AS97" s="2"/>
      <c r="AT97" s="10"/>
      <c r="AU97" s="2"/>
      <c r="AV97" s="2"/>
      <c r="AW97" s="2"/>
      <c r="AX97" s="10"/>
      <c r="AY97" s="2"/>
      <c r="AZ97" s="2"/>
      <c r="BA97" s="2"/>
      <c r="BB97" s="10"/>
      <c r="BC97" s="2"/>
      <c r="BD97" s="2"/>
    </row>
    <row r="98" spans="28:56" x14ac:dyDescent="0.25">
      <c r="AB98" s="2"/>
      <c r="AC98" s="2"/>
      <c r="AD98" s="10"/>
      <c r="AE98" s="2"/>
      <c r="AF98" s="2"/>
      <c r="AG98" s="2"/>
      <c r="AH98" s="10"/>
      <c r="AI98" s="2"/>
      <c r="AJ98" s="2"/>
      <c r="AK98" s="2"/>
      <c r="AL98" s="10"/>
      <c r="AM98" s="2"/>
      <c r="AN98" s="2"/>
      <c r="AO98" s="2"/>
      <c r="AP98" s="10"/>
      <c r="AQ98" s="2"/>
      <c r="AR98" s="2"/>
      <c r="AS98" s="2"/>
      <c r="AT98" s="10"/>
      <c r="AU98" s="2"/>
      <c r="AV98" s="2"/>
      <c r="AW98" s="2"/>
      <c r="AX98" s="10"/>
      <c r="AY98" s="2"/>
      <c r="AZ98" s="2"/>
      <c r="BA98" s="2"/>
      <c r="BB98" s="10"/>
      <c r="BC98" s="2"/>
      <c r="BD98" s="2"/>
    </row>
    <row r="99" spans="28:56" x14ac:dyDescent="0.25">
      <c r="AB99" s="2"/>
      <c r="AC99" s="2"/>
      <c r="AD99" s="10"/>
      <c r="AE99" s="2"/>
      <c r="AF99" s="2"/>
      <c r="AG99" s="2"/>
      <c r="AH99" s="10"/>
      <c r="AI99" s="2"/>
      <c r="AJ99" s="2"/>
      <c r="AK99" s="2"/>
      <c r="AL99" s="10"/>
      <c r="AM99" s="2"/>
      <c r="AN99" s="2"/>
      <c r="AO99" s="2"/>
      <c r="AP99" s="10"/>
      <c r="AQ99" s="2"/>
      <c r="AR99" s="2"/>
      <c r="AS99" s="2"/>
      <c r="AT99" s="10"/>
      <c r="AU99" s="2"/>
      <c r="AV99" s="2"/>
      <c r="AW99" s="2"/>
      <c r="AX99" s="10"/>
      <c r="AY99" s="2"/>
      <c r="AZ99" s="2"/>
      <c r="BA99" s="2"/>
      <c r="BB99" s="10"/>
      <c r="BC99" s="2"/>
      <c r="BD99" s="2"/>
    </row>
    <row r="100" spans="28:56" x14ac:dyDescent="0.25">
      <c r="AB100" s="2"/>
      <c r="AC100" s="2"/>
      <c r="AD100" s="10"/>
      <c r="AE100" s="2"/>
      <c r="AF100" s="2"/>
      <c r="AG100" s="2"/>
      <c r="AH100" s="10"/>
      <c r="AI100" s="2"/>
      <c r="AJ100" s="2"/>
      <c r="AK100" s="2"/>
      <c r="AL100" s="10"/>
      <c r="AM100" s="2"/>
      <c r="AN100" s="2"/>
      <c r="AO100" s="2"/>
      <c r="AP100" s="10"/>
      <c r="AQ100" s="2"/>
      <c r="AR100" s="2"/>
      <c r="AS100" s="2"/>
      <c r="AT100" s="10"/>
      <c r="AU100" s="2"/>
      <c r="AV100" s="2"/>
      <c r="AW100" s="2"/>
      <c r="AX100" s="10"/>
      <c r="AY100" s="2"/>
      <c r="AZ100" s="2"/>
      <c r="BA100" s="2"/>
      <c r="BB100" s="10"/>
      <c r="BC100" s="2"/>
      <c r="BD100" s="2"/>
    </row>
    <row r="101" spans="28:56" x14ac:dyDescent="0.25">
      <c r="AB101" s="2"/>
      <c r="AC101" s="2"/>
      <c r="AD101" s="10"/>
      <c r="AE101" s="2"/>
      <c r="AF101" s="2"/>
      <c r="AG101" s="2"/>
      <c r="AH101" s="10"/>
      <c r="AI101" s="2"/>
      <c r="AJ101" s="2"/>
      <c r="AK101" s="2"/>
      <c r="AL101" s="10"/>
      <c r="AM101" s="2"/>
      <c r="AN101" s="2"/>
      <c r="AO101" s="2"/>
      <c r="AP101" s="10"/>
      <c r="AQ101" s="2"/>
      <c r="AR101" s="2"/>
      <c r="AS101" s="2"/>
      <c r="AT101" s="10"/>
      <c r="AU101" s="2"/>
      <c r="AV101" s="2"/>
      <c r="AW101" s="2"/>
      <c r="AX101" s="10"/>
      <c r="AY101" s="2"/>
      <c r="AZ101" s="2"/>
      <c r="BA101" s="2"/>
      <c r="BB101" s="10"/>
      <c r="BC101" s="2"/>
      <c r="BD101" s="2"/>
    </row>
    <row r="102" spans="28:56" x14ac:dyDescent="0.25">
      <c r="AB102" s="2"/>
      <c r="AC102" s="2"/>
      <c r="AD102" s="10"/>
      <c r="AE102" s="2"/>
      <c r="AF102" s="2"/>
      <c r="AG102" s="2"/>
      <c r="AH102" s="10"/>
      <c r="AI102" s="2"/>
      <c r="AJ102" s="2"/>
      <c r="AK102" s="2"/>
      <c r="AL102" s="10"/>
      <c r="AM102" s="2"/>
      <c r="AN102" s="2"/>
      <c r="AO102" s="2"/>
      <c r="AP102" s="10"/>
      <c r="AQ102" s="2"/>
      <c r="AR102" s="2"/>
      <c r="AS102" s="2"/>
      <c r="AT102" s="10"/>
      <c r="AU102" s="2"/>
      <c r="AV102" s="2"/>
      <c r="AW102" s="2"/>
      <c r="AX102" s="10"/>
      <c r="AY102" s="2"/>
      <c r="AZ102" s="2"/>
      <c r="BA102" s="2"/>
      <c r="BB102" s="10"/>
      <c r="BC102" s="2"/>
      <c r="BD102" s="2"/>
    </row>
    <row r="103" spans="28:56" x14ac:dyDescent="0.25">
      <c r="AB103" s="2"/>
      <c r="AC103" s="2"/>
      <c r="AD103" s="10"/>
      <c r="AE103" s="2"/>
      <c r="AF103" s="2"/>
      <c r="AG103" s="2"/>
      <c r="AH103" s="10"/>
      <c r="AI103" s="2"/>
      <c r="AJ103" s="2"/>
      <c r="AK103" s="2"/>
      <c r="AL103" s="10"/>
      <c r="AM103" s="2"/>
      <c r="AN103" s="2"/>
      <c r="AO103" s="2"/>
      <c r="AP103" s="10"/>
      <c r="AQ103" s="2"/>
      <c r="AR103" s="2"/>
      <c r="AS103" s="2"/>
      <c r="AT103" s="10"/>
      <c r="AU103" s="2"/>
      <c r="AV103" s="2"/>
      <c r="AW103" s="2"/>
      <c r="AX103" s="10"/>
      <c r="AY103" s="2"/>
      <c r="AZ103" s="2"/>
      <c r="BA103" s="2"/>
      <c r="BB103" s="10"/>
      <c r="BC103" s="2"/>
      <c r="BD103" s="2"/>
    </row>
    <row r="104" spans="28:56" x14ac:dyDescent="0.25">
      <c r="AB104" s="2"/>
      <c r="AC104" s="2"/>
      <c r="AD104" s="10"/>
      <c r="AE104" s="2"/>
      <c r="AF104" s="2"/>
      <c r="AG104" s="2"/>
      <c r="AH104" s="10"/>
      <c r="AI104" s="2"/>
      <c r="AJ104" s="2"/>
      <c r="AK104" s="2"/>
      <c r="AL104" s="10"/>
      <c r="AM104" s="2"/>
      <c r="AN104" s="2"/>
      <c r="AO104" s="2"/>
      <c r="AP104" s="10"/>
      <c r="AQ104" s="2"/>
      <c r="AR104" s="2"/>
      <c r="AS104" s="2"/>
      <c r="AT104" s="10"/>
      <c r="AU104" s="2"/>
      <c r="AV104" s="2"/>
      <c r="AW104" s="2"/>
      <c r="AX104" s="10"/>
      <c r="AY104" s="2"/>
      <c r="AZ104" s="2"/>
      <c r="BA104" s="2"/>
      <c r="BB104" s="10"/>
      <c r="BC104" s="2"/>
      <c r="BD104" s="2"/>
    </row>
    <row r="105" spans="28:56" x14ac:dyDescent="0.25">
      <c r="AB105" s="2"/>
      <c r="AC105" s="2"/>
      <c r="AD105" s="10"/>
      <c r="AE105" s="2"/>
      <c r="AF105" s="2"/>
      <c r="AG105" s="2"/>
      <c r="AH105" s="10"/>
      <c r="AI105" s="2"/>
      <c r="AJ105" s="2"/>
      <c r="AK105" s="2"/>
      <c r="AL105" s="10"/>
      <c r="AM105" s="2"/>
      <c r="AN105" s="2"/>
      <c r="AO105" s="2"/>
      <c r="AP105" s="10"/>
      <c r="AQ105" s="2"/>
      <c r="AR105" s="2"/>
      <c r="AS105" s="2"/>
      <c r="AT105" s="10"/>
      <c r="AU105" s="2"/>
      <c r="AV105" s="2"/>
      <c r="AW105" s="2"/>
      <c r="AX105" s="10"/>
      <c r="AY105" s="2"/>
      <c r="AZ105" s="2"/>
      <c r="BA105" s="2"/>
      <c r="BB105" s="10"/>
      <c r="BC105" s="2"/>
      <c r="BD105" s="2"/>
    </row>
    <row r="106" spans="28:56" x14ac:dyDescent="0.25">
      <c r="AB106" s="2"/>
      <c r="AC106" s="2"/>
      <c r="AD106" s="10"/>
      <c r="AE106" s="2"/>
      <c r="AF106" s="2"/>
      <c r="AG106" s="2"/>
      <c r="AH106" s="10"/>
      <c r="AI106" s="2"/>
      <c r="AJ106" s="2"/>
      <c r="AK106" s="2"/>
      <c r="AL106" s="10"/>
      <c r="AM106" s="2"/>
      <c r="AN106" s="2"/>
      <c r="AO106" s="2"/>
      <c r="AP106" s="10"/>
      <c r="AQ106" s="2"/>
      <c r="AR106" s="2"/>
      <c r="AS106" s="2"/>
      <c r="AT106" s="10"/>
      <c r="AU106" s="2"/>
      <c r="AV106" s="2"/>
      <c r="AW106" s="2"/>
      <c r="AX106" s="10"/>
      <c r="AY106" s="2"/>
      <c r="AZ106" s="2"/>
      <c r="BA106" s="2"/>
      <c r="BB106" s="10"/>
      <c r="BC106" s="2"/>
      <c r="BD106" s="2"/>
    </row>
    <row r="107" spans="28:56" x14ac:dyDescent="0.25">
      <c r="AB107" s="2"/>
      <c r="AC107" s="2"/>
      <c r="AD107" s="10"/>
      <c r="AE107" s="2"/>
      <c r="AF107" s="2"/>
      <c r="AG107" s="2"/>
      <c r="AH107" s="10"/>
      <c r="AI107" s="2"/>
      <c r="AJ107" s="2"/>
      <c r="AK107" s="2"/>
      <c r="AL107" s="10"/>
      <c r="AM107" s="2"/>
      <c r="AN107" s="2"/>
      <c r="AO107" s="2"/>
      <c r="AP107" s="10"/>
      <c r="AQ107" s="2"/>
      <c r="AR107" s="2"/>
      <c r="AS107" s="2"/>
      <c r="AT107" s="10"/>
      <c r="AU107" s="2"/>
      <c r="AV107" s="2"/>
      <c r="AW107" s="2"/>
      <c r="AX107" s="10"/>
      <c r="AY107" s="2"/>
      <c r="AZ107" s="2"/>
      <c r="BA107" s="2"/>
      <c r="BB107" s="10"/>
      <c r="BC107" s="2"/>
      <c r="BD107" s="2"/>
    </row>
    <row r="108" spans="28:56" x14ac:dyDescent="0.25">
      <c r="AB108" s="2"/>
      <c r="AC108" s="2"/>
      <c r="AD108" s="10"/>
      <c r="AE108" s="2"/>
      <c r="AF108" s="2"/>
      <c r="AG108" s="2"/>
      <c r="AH108" s="10"/>
      <c r="AI108" s="2"/>
      <c r="AJ108" s="2"/>
      <c r="AK108" s="2"/>
      <c r="AL108" s="10"/>
      <c r="AM108" s="2"/>
      <c r="AN108" s="2"/>
      <c r="AO108" s="2"/>
      <c r="AP108" s="10"/>
      <c r="AQ108" s="2"/>
      <c r="AR108" s="2"/>
      <c r="AS108" s="2"/>
      <c r="AT108" s="10"/>
      <c r="AU108" s="2"/>
      <c r="AV108" s="2"/>
      <c r="AW108" s="2"/>
      <c r="AX108" s="10"/>
      <c r="AY108" s="2"/>
      <c r="AZ108" s="2"/>
      <c r="BA108" s="2"/>
      <c r="BB108" s="10"/>
      <c r="BC108" s="2"/>
      <c r="BD108" s="2"/>
    </row>
    <row r="109" spans="28:56" x14ac:dyDescent="0.25">
      <c r="AB109" s="2"/>
      <c r="AC109" s="2"/>
      <c r="AD109" s="10"/>
      <c r="AE109" s="2"/>
      <c r="AF109" s="2"/>
      <c r="AG109" s="2"/>
      <c r="AH109" s="10"/>
      <c r="AI109" s="2"/>
      <c r="AJ109" s="2"/>
      <c r="AK109" s="2"/>
      <c r="AL109" s="10"/>
      <c r="AM109" s="2"/>
      <c r="AN109" s="2"/>
      <c r="AO109" s="2"/>
      <c r="AP109" s="10"/>
      <c r="AQ109" s="2"/>
      <c r="AR109" s="2"/>
      <c r="AS109" s="2"/>
      <c r="AT109" s="10"/>
      <c r="AU109" s="2"/>
      <c r="AV109" s="2"/>
      <c r="AW109" s="2"/>
      <c r="AX109" s="10"/>
      <c r="AY109" s="2"/>
      <c r="AZ109" s="2"/>
      <c r="BA109" s="2"/>
      <c r="BB109" s="10"/>
      <c r="BC109" s="2"/>
      <c r="BD109" s="2"/>
    </row>
    <row r="110" spans="28:56" x14ac:dyDescent="0.25">
      <c r="AB110" s="2"/>
      <c r="AC110" s="2"/>
      <c r="AD110" s="10"/>
      <c r="AE110" s="2"/>
      <c r="AF110" s="2"/>
      <c r="AG110" s="2"/>
      <c r="AH110" s="10"/>
      <c r="AI110" s="2"/>
      <c r="AJ110" s="2"/>
      <c r="AK110" s="2"/>
      <c r="AL110" s="10"/>
      <c r="AM110" s="2"/>
      <c r="AN110" s="2"/>
      <c r="AO110" s="2"/>
      <c r="AP110" s="10"/>
      <c r="AQ110" s="2"/>
      <c r="AR110" s="2"/>
      <c r="AS110" s="2"/>
      <c r="AT110" s="10"/>
      <c r="AU110" s="2"/>
      <c r="AV110" s="2"/>
      <c r="AW110" s="2"/>
      <c r="AX110" s="10"/>
      <c r="AY110" s="2"/>
      <c r="AZ110" s="2"/>
      <c r="BA110" s="2"/>
      <c r="BB110" s="10"/>
      <c r="BC110" s="2"/>
      <c r="BD110" s="2"/>
    </row>
    <row r="111" spans="28:56" x14ac:dyDescent="0.25">
      <c r="AB111" s="2"/>
      <c r="AC111" s="2"/>
      <c r="AD111" s="10"/>
      <c r="AE111" s="2"/>
      <c r="AF111" s="2"/>
      <c r="AG111" s="2"/>
      <c r="AH111" s="10"/>
      <c r="AI111" s="2"/>
      <c r="AJ111" s="2"/>
      <c r="AK111" s="2"/>
      <c r="AL111" s="10"/>
      <c r="AM111" s="2"/>
      <c r="AN111" s="2"/>
      <c r="AO111" s="2"/>
      <c r="AP111" s="10"/>
      <c r="AQ111" s="2"/>
      <c r="AR111" s="2"/>
      <c r="AS111" s="2"/>
      <c r="AT111" s="10"/>
      <c r="AU111" s="2"/>
      <c r="AV111" s="2"/>
      <c r="AW111" s="2"/>
      <c r="AX111" s="10"/>
      <c r="AY111" s="2"/>
      <c r="AZ111" s="2"/>
      <c r="BA111" s="2"/>
      <c r="BB111" s="10"/>
      <c r="BC111" s="2"/>
      <c r="BD111" s="2"/>
    </row>
    <row r="112" spans="28:56" x14ac:dyDescent="0.25">
      <c r="AB112" s="2"/>
      <c r="AC112" s="2"/>
      <c r="AD112" s="10"/>
      <c r="AE112" s="2"/>
      <c r="AF112" s="2"/>
      <c r="AG112" s="2"/>
      <c r="AH112" s="10"/>
      <c r="AI112" s="2"/>
      <c r="AJ112" s="2"/>
      <c r="AK112" s="2"/>
      <c r="AL112" s="10"/>
      <c r="AM112" s="2"/>
      <c r="AN112" s="2"/>
      <c r="AO112" s="2"/>
      <c r="AP112" s="10"/>
      <c r="AQ112" s="2"/>
      <c r="AR112" s="2"/>
      <c r="AS112" s="2"/>
      <c r="AT112" s="10"/>
      <c r="AU112" s="2"/>
      <c r="AV112" s="2"/>
      <c r="AW112" s="2"/>
      <c r="AX112" s="10"/>
      <c r="AY112" s="2"/>
      <c r="AZ112" s="2"/>
      <c r="BA112" s="2"/>
      <c r="BB112" s="10"/>
      <c r="BC112" s="2"/>
      <c r="BD112" s="2"/>
    </row>
    <row r="113" spans="28:56" x14ac:dyDescent="0.25">
      <c r="AB113" s="2"/>
      <c r="AC113" s="2"/>
      <c r="AD113" s="10"/>
      <c r="AE113" s="2"/>
      <c r="AF113" s="2"/>
      <c r="AG113" s="2"/>
      <c r="AH113" s="10"/>
      <c r="AI113" s="2"/>
      <c r="AJ113" s="2"/>
      <c r="AK113" s="2"/>
      <c r="AL113" s="10"/>
      <c r="AM113" s="2"/>
      <c r="AN113" s="2"/>
      <c r="AO113" s="2"/>
      <c r="AP113" s="10"/>
      <c r="AQ113" s="2"/>
      <c r="AR113" s="2"/>
      <c r="AS113" s="2"/>
      <c r="AT113" s="10"/>
      <c r="AU113" s="2"/>
      <c r="AV113" s="2"/>
      <c r="AW113" s="2"/>
      <c r="AX113" s="10"/>
      <c r="AY113" s="2"/>
      <c r="AZ113" s="2"/>
      <c r="BA113" s="2"/>
      <c r="BB113" s="10"/>
      <c r="BC113" s="2"/>
      <c r="BD113" s="2"/>
    </row>
    <row r="114" spans="28:56" x14ac:dyDescent="0.25">
      <c r="AB114" s="2"/>
      <c r="AC114" s="2"/>
      <c r="AD114" s="10"/>
      <c r="AE114" s="2"/>
      <c r="AF114" s="2"/>
      <c r="AG114" s="2"/>
      <c r="AH114" s="10"/>
      <c r="AI114" s="2"/>
      <c r="AJ114" s="2"/>
      <c r="AK114" s="2"/>
      <c r="AL114" s="10"/>
      <c r="AM114" s="2"/>
      <c r="AN114" s="2"/>
      <c r="AO114" s="2"/>
      <c r="AP114" s="10"/>
      <c r="AQ114" s="2"/>
      <c r="AR114" s="2"/>
      <c r="AS114" s="2"/>
      <c r="AT114" s="10"/>
      <c r="AU114" s="2"/>
      <c r="AV114" s="2"/>
      <c r="AW114" s="2"/>
      <c r="AX114" s="10"/>
      <c r="AY114" s="2"/>
      <c r="AZ114" s="2"/>
      <c r="BA114" s="2"/>
      <c r="BB114" s="10"/>
      <c r="BC114" s="2"/>
      <c r="BD114" s="2"/>
    </row>
    <row r="115" spans="28:56" x14ac:dyDescent="0.25">
      <c r="AB115" s="2"/>
      <c r="AC115" s="2"/>
      <c r="AD115" s="10"/>
      <c r="AE115" s="2"/>
      <c r="AF115" s="2"/>
      <c r="AG115" s="2"/>
      <c r="AH115" s="10"/>
      <c r="AI115" s="2"/>
      <c r="AJ115" s="2"/>
      <c r="AK115" s="2"/>
      <c r="AL115" s="10"/>
      <c r="AM115" s="2"/>
      <c r="AN115" s="2"/>
      <c r="AO115" s="2"/>
      <c r="AP115" s="10"/>
      <c r="AQ115" s="2"/>
      <c r="AR115" s="2"/>
      <c r="AS115" s="2"/>
      <c r="AT115" s="10"/>
      <c r="AU115" s="2"/>
      <c r="AV115" s="2"/>
      <c r="AW115" s="2"/>
      <c r="AX115" s="10"/>
      <c r="AY115" s="2"/>
      <c r="AZ115" s="2"/>
      <c r="BA115" s="2"/>
      <c r="BB115" s="10"/>
      <c r="BC115" s="2"/>
      <c r="BD115" s="2"/>
    </row>
    <row r="116" spans="28:56" x14ac:dyDescent="0.25">
      <c r="AB116" s="2"/>
      <c r="AC116" s="2"/>
      <c r="AD116" s="10"/>
      <c r="AE116" s="2"/>
      <c r="AF116" s="2"/>
      <c r="AG116" s="2"/>
      <c r="AH116" s="10"/>
      <c r="AI116" s="2"/>
      <c r="AJ116" s="2"/>
      <c r="AK116" s="2"/>
      <c r="AL116" s="10"/>
      <c r="AM116" s="2"/>
      <c r="AN116" s="2"/>
      <c r="AO116" s="2"/>
      <c r="AP116" s="10"/>
      <c r="AQ116" s="2"/>
      <c r="AR116" s="2"/>
      <c r="AS116" s="2"/>
      <c r="AT116" s="10"/>
      <c r="AU116" s="2"/>
      <c r="AV116" s="2"/>
      <c r="AW116" s="2"/>
      <c r="AX116" s="10"/>
      <c r="AY116" s="2"/>
      <c r="AZ116" s="2"/>
      <c r="BA116" s="2"/>
      <c r="BB116" s="10"/>
      <c r="BC116" s="2"/>
      <c r="BD116" s="2"/>
    </row>
    <row r="117" spans="28:56" x14ac:dyDescent="0.25">
      <c r="AB117" s="2"/>
      <c r="AC117" s="2"/>
      <c r="AD117" s="10"/>
      <c r="AE117" s="2"/>
      <c r="AF117" s="2"/>
      <c r="AG117" s="2"/>
      <c r="AH117" s="10"/>
      <c r="AI117" s="2"/>
      <c r="AJ117" s="2"/>
      <c r="AK117" s="2"/>
      <c r="AL117" s="10"/>
      <c r="AM117" s="2"/>
      <c r="AN117" s="2"/>
      <c r="AO117" s="2"/>
      <c r="AP117" s="10"/>
      <c r="AQ117" s="2"/>
      <c r="AR117" s="2"/>
      <c r="AS117" s="2"/>
      <c r="AT117" s="10"/>
      <c r="AU117" s="2"/>
      <c r="AV117" s="2"/>
      <c r="AW117" s="2"/>
      <c r="AX117" s="10"/>
      <c r="AY117" s="2"/>
      <c r="AZ117" s="2"/>
      <c r="BA117" s="2"/>
      <c r="BB117" s="10"/>
      <c r="BC117" s="2"/>
      <c r="BD117" s="2"/>
    </row>
    <row r="118" spans="28:56" x14ac:dyDescent="0.25">
      <c r="AB118" s="2"/>
      <c r="AC118" s="2"/>
      <c r="AD118" s="10"/>
      <c r="AE118" s="2"/>
      <c r="AF118" s="2"/>
      <c r="AG118" s="2"/>
      <c r="AH118" s="10"/>
      <c r="AI118" s="2"/>
      <c r="AJ118" s="2"/>
      <c r="AK118" s="2"/>
      <c r="AL118" s="10"/>
      <c r="AM118" s="2"/>
      <c r="AN118" s="2"/>
      <c r="AO118" s="2"/>
      <c r="AP118" s="10"/>
      <c r="AQ118" s="2"/>
      <c r="AR118" s="2"/>
      <c r="AS118" s="2"/>
      <c r="AT118" s="10"/>
      <c r="AU118" s="2"/>
      <c r="AV118" s="2"/>
      <c r="AW118" s="2"/>
      <c r="AX118" s="10"/>
      <c r="AY118" s="2"/>
      <c r="AZ118" s="2"/>
      <c r="BA118" s="2"/>
      <c r="BB118" s="10"/>
      <c r="BC118" s="2"/>
      <c r="BD118" s="2"/>
    </row>
    <row r="119" spans="28:56" x14ac:dyDescent="0.25">
      <c r="AB119" s="2"/>
      <c r="AC119" s="2"/>
      <c r="AD119" s="10"/>
      <c r="AE119" s="2"/>
      <c r="AF119" s="2"/>
      <c r="AG119" s="2"/>
      <c r="AH119" s="10"/>
      <c r="AI119" s="2"/>
      <c r="AJ119" s="2"/>
      <c r="AK119" s="2"/>
      <c r="AL119" s="10"/>
      <c r="AM119" s="2"/>
      <c r="AN119" s="2"/>
      <c r="AO119" s="2"/>
      <c r="AP119" s="10"/>
      <c r="AQ119" s="2"/>
      <c r="AR119" s="2"/>
      <c r="AS119" s="2"/>
      <c r="AT119" s="10"/>
      <c r="AU119" s="2"/>
      <c r="AV119" s="2"/>
      <c r="AW119" s="2"/>
      <c r="AX119" s="10"/>
      <c r="AY119" s="2"/>
      <c r="AZ119" s="2"/>
      <c r="BA119" s="2"/>
      <c r="BB119" s="10"/>
      <c r="BC119" s="2"/>
      <c r="BD119" s="2"/>
    </row>
    <row r="120" spans="28:56" x14ac:dyDescent="0.25">
      <c r="AB120" s="2"/>
      <c r="AC120" s="2"/>
      <c r="AD120" s="10"/>
      <c r="AE120" s="2"/>
      <c r="AF120" s="2"/>
      <c r="AG120" s="2"/>
      <c r="AH120" s="10"/>
      <c r="AI120" s="2"/>
      <c r="AJ120" s="2"/>
      <c r="AK120" s="2"/>
      <c r="AL120" s="10"/>
      <c r="AM120" s="2"/>
      <c r="AN120" s="2"/>
      <c r="AO120" s="2"/>
      <c r="AP120" s="10"/>
      <c r="AQ120" s="2"/>
      <c r="AR120" s="2"/>
      <c r="AS120" s="2"/>
      <c r="AT120" s="10"/>
      <c r="AU120" s="2"/>
      <c r="AV120" s="2"/>
      <c r="AW120" s="2"/>
      <c r="AX120" s="10"/>
      <c r="AY120" s="2"/>
      <c r="AZ120" s="2"/>
      <c r="BA120" s="2"/>
      <c r="BB120" s="10"/>
      <c r="BC120" s="2"/>
      <c r="BD120" s="2"/>
    </row>
    <row r="121" spans="28:56" x14ac:dyDescent="0.25">
      <c r="AB121" s="2"/>
      <c r="AC121" s="2"/>
      <c r="AD121" s="10"/>
      <c r="AE121" s="2"/>
      <c r="AF121" s="2"/>
      <c r="AG121" s="2"/>
      <c r="AH121" s="10"/>
      <c r="AI121" s="2"/>
      <c r="AJ121" s="2"/>
      <c r="AK121" s="2"/>
      <c r="AL121" s="10"/>
      <c r="AM121" s="2"/>
      <c r="AN121" s="2"/>
      <c r="AO121" s="2"/>
      <c r="AP121" s="10"/>
      <c r="AQ121" s="2"/>
      <c r="AR121" s="2"/>
      <c r="AS121" s="2"/>
      <c r="AT121" s="10"/>
      <c r="AU121" s="2"/>
      <c r="AV121" s="2"/>
      <c r="AW121" s="2"/>
      <c r="AX121" s="10"/>
      <c r="AY121" s="2"/>
      <c r="AZ121" s="2"/>
      <c r="BA121" s="2"/>
      <c r="BB121" s="10"/>
      <c r="BC121" s="2"/>
      <c r="BD121" s="2"/>
    </row>
    <row r="122" spans="28:56" x14ac:dyDescent="0.25">
      <c r="AB122" s="2"/>
      <c r="AC122" s="2"/>
      <c r="AD122" s="10"/>
      <c r="AE122" s="2"/>
      <c r="AF122" s="2"/>
      <c r="AG122" s="2"/>
      <c r="AH122" s="10"/>
      <c r="AI122" s="2"/>
      <c r="AJ122" s="2"/>
      <c r="AK122" s="2"/>
      <c r="AL122" s="10"/>
      <c r="AM122" s="2"/>
      <c r="AN122" s="2"/>
      <c r="AO122" s="2"/>
      <c r="AP122" s="10"/>
      <c r="AQ122" s="2"/>
      <c r="AR122" s="2"/>
      <c r="AS122" s="2"/>
      <c r="AT122" s="10"/>
      <c r="AU122" s="2"/>
      <c r="AV122" s="2"/>
      <c r="AW122" s="2"/>
      <c r="AX122" s="10"/>
      <c r="AY122" s="2"/>
      <c r="AZ122" s="2"/>
      <c r="BA122" s="2"/>
      <c r="BB122" s="10"/>
      <c r="BC122" s="2"/>
      <c r="BD122" s="2"/>
    </row>
    <row r="123" spans="28:56" x14ac:dyDescent="0.25">
      <c r="AB123" s="2"/>
      <c r="AC123" s="2"/>
      <c r="AD123" s="10"/>
      <c r="AE123" s="2"/>
      <c r="AF123" s="2"/>
      <c r="AG123" s="2"/>
      <c r="AH123" s="10"/>
      <c r="AI123" s="2"/>
      <c r="AJ123" s="2"/>
      <c r="AK123" s="2"/>
      <c r="AL123" s="10"/>
      <c r="AM123" s="2"/>
      <c r="AN123" s="2"/>
      <c r="AO123" s="2"/>
      <c r="AP123" s="10"/>
      <c r="AQ123" s="2"/>
      <c r="AR123" s="2"/>
      <c r="AS123" s="2"/>
      <c r="AT123" s="10"/>
      <c r="AU123" s="2"/>
      <c r="AV123" s="2"/>
      <c r="AW123" s="2"/>
      <c r="AX123" s="10"/>
      <c r="AY123" s="2"/>
      <c r="AZ123" s="2"/>
      <c r="BA123" s="2"/>
      <c r="BB123" s="10"/>
      <c r="BC123" s="2"/>
      <c r="BD123" s="2"/>
    </row>
    <row r="124" spans="28:56" x14ac:dyDescent="0.25">
      <c r="AB124" s="2"/>
      <c r="AC124" s="2"/>
      <c r="AD124" s="10"/>
      <c r="AE124" s="2"/>
      <c r="AF124" s="2"/>
      <c r="AG124" s="2"/>
      <c r="AH124" s="10"/>
      <c r="AI124" s="2"/>
      <c r="AJ124" s="2"/>
      <c r="AK124" s="2"/>
      <c r="AL124" s="10"/>
      <c r="AM124" s="2"/>
      <c r="AN124" s="2"/>
      <c r="AO124" s="2"/>
      <c r="AP124" s="10"/>
      <c r="AQ124" s="2"/>
      <c r="AR124" s="2"/>
      <c r="AS124" s="2"/>
      <c r="AT124" s="10"/>
      <c r="AU124" s="2"/>
      <c r="AV124" s="2"/>
      <c r="AW124" s="2"/>
      <c r="AX124" s="10"/>
      <c r="AY124" s="2"/>
      <c r="AZ124" s="2"/>
      <c r="BA124" s="2"/>
      <c r="BB124" s="10"/>
      <c r="BC124" s="2"/>
      <c r="BD124" s="2"/>
    </row>
    <row r="125" spans="28:56" x14ac:dyDescent="0.25">
      <c r="AB125" s="2"/>
      <c r="AC125" s="2"/>
      <c r="AD125" s="10"/>
      <c r="AE125" s="2"/>
      <c r="AF125" s="2"/>
      <c r="AG125" s="2"/>
      <c r="AH125" s="10"/>
      <c r="AI125" s="2"/>
      <c r="AJ125" s="2"/>
      <c r="AK125" s="2"/>
      <c r="AL125" s="10"/>
      <c r="AM125" s="2"/>
      <c r="AN125" s="2"/>
      <c r="AO125" s="2"/>
      <c r="AP125" s="10"/>
      <c r="AQ125" s="2"/>
      <c r="AR125" s="2"/>
      <c r="AS125" s="2"/>
      <c r="AT125" s="10"/>
      <c r="AU125" s="2"/>
      <c r="AV125" s="2"/>
      <c r="AW125" s="2"/>
      <c r="AX125" s="10"/>
      <c r="AY125" s="2"/>
      <c r="AZ125" s="2"/>
      <c r="BA125" s="2"/>
      <c r="BB125" s="10"/>
      <c r="BC125" s="2"/>
      <c r="BD125" s="2"/>
    </row>
    <row r="126" spans="28:56" x14ac:dyDescent="0.25">
      <c r="AB126" s="2"/>
      <c r="AC126" s="2"/>
      <c r="AD126" s="10"/>
      <c r="AE126" s="2"/>
      <c r="AF126" s="2"/>
      <c r="AG126" s="2"/>
      <c r="AH126" s="10"/>
      <c r="AI126" s="2"/>
      <c r="AJ126" s="2"/>
      <c r="AK126" s="2"/>
      <c r="AL126" s="10"/>
      <c r="AM126" s="2"/>
      <c r="AN126" s="2"/>
      <c r="AO126" s="2"/>
      <c r="AP126" s="10"/>
      <c r="AQ126" s="2"/>
      <c r="AR126" s="2"/>
      <c r="AS126" s="2"/>
      <c r="AT126" s="10"/>
      <c r="AU126" s="2"/>
      <c r="AV126" s="2"/>
      <c r="AW126" s="2"/>
      <c r="AX126" s="10"/>
      <c r="AY126" s="2"/>
      <c r="AZ126" s="2"/>
      <c r="BA126" s="2"/>
      <c r="BB126" s="10"/>
      <c r="BC126" s="2"/>
      <c r="BD126" s="2"/>
    </row>
    <row r="127" spans="28:56" x14ac:dyDescent="0.25">
      <c r="AB127" s="2"/>
      <c r="AC127" s="2"/>
      <c r="AD127" s="10"/>
      <c r="AE127" s="2"/>
      <c r="AF127" s="2"/>
      <c r="AG127" s="2"/>
      <c r="AH127" s="10"/>
      <c r="AI127" s="2"/>
      <c r="AJ127" s="2"/>
      <c r="AK127" s="2"/>
      <c r="AL127" s="10"/>
      <c r="AM127" s="2"/>
      <c r="AN127" s="2"/>
      <c r="AO127" s="2"/>
      <c r="AP127" s="10"/>
      <c r="AQ127" s="2"/>
      <c r="AR127" s="2"/>
      <c r="AS127" s="2"/>
      <c r="AT127" s="10"/>
      <c r="AU127" s="2"/>
      <c r="AV127" s="2"/>
      <c r="AW127" s="2"/>
      <c r="AX127" s="10"/>
      <c r="AY127" s="2"/>
      <c r="AZ127" s="2"/>
      <c r="BA127" s="2"/>
      <c r="BB127" s="10"/>
      <c r="BC127" s="2"/>
      <c r="BD127" s="2"/>
    </row>
    <row r="128" spans="28:56" x14ac:dyDescent="0.25">
      <c r="AB128" s="2"/>
      <c r="AC128" s="2"/>
      <c r="AD128" s="10"/>
      <c r="AE128" s="2"/>
      <c r="AF128" s="2"/>
      <c r="AG128" s="2"/>
      <c r="AH128" s="10"/>
      <c r="AI128" s="2"/>
      <c r="AJ128" s="2"/>
      <c r="AK128" s="2"/>
      <c r="AL128" s="10"/>
      <c r="AM128" s="2"/>
      <c r="AN128" s="2"/>
      <c r="AO128" s="2"/>
      <c r="AP128" s="10"/>
      <c r="AQ128" s="2"/>
      <c r="AR128" s="2"/>
      <c r="AS128" s="2"/>
      <c r="AT128" s="10"/>
      <c r="AU128" s="2"/>
      <c r="AV128" s="2"/>
      <c r="AW128" s="2"/>
      <c r="AX128" s="10"/>
      <c r="AY128" s="2"/>
      <c r="AZ128" s="2"/>
      <c r="BA128" s="2"/>
      <c r="BB128" s="10"/>
      <c r="BC128" s="2"/>
      <c r="BD128" s="2"/>
    </row>
    <row r="129" spans="28:56" x14ac:dyDescent="0.25">
      <c r="AB129" s="2"/>
      <c r="AC129" s="2"/>
      <c r="AD129" s="10"/>
      <c r="AE129" s="2"/>
      <c r="AF129" s="2"/>
      <c r="AG129" s="2"/>
      <c r="AH129" s="10"/>
      <c r="AI129" s="2"/>
      <c r="AJ129" s="2"/>
      <c r="AK129" s="2"/>
      <c r="AL129" s="10"/>
      <c r="AM129" s="2"/>
      <c r="AN129" s="2"/>
      <c r="AO129" s="2"/>
      <c r="AP129" s="10"/>
      <c r="AQ129" s="2"/>
      <c r="AR129" s="2"/>
      <c r="AS129" s="2"/>
      <c r="AT129" s="10"/>
      <c r="AU129" s="2"/>
      <c r="AV129" s="2"/>
      <c r="AW129" s="2"/>
      <c r="AX129" s="10"/>
      <c r="AY129" s="2"/>
      <c r="AZ129" s="2"/>
      <c r="BA129" s="2"/>
      <c r="BB129" s="10"/>
      <c r="BC129" s="2"/>
      <c r="BD129" s="2"/>
    </row>
    <row r="130" spans="28:56" x14ac:dyDescent="0.25">
      <c r="AB130" s="2"/>
      <c r="AC130" s="2"/>
      <c r="AD130" s="10"/>
      <c r="AE130" s="2"/>
      <c r="AF130" s="2"/>
      <c r="AG130" s="2"/>
      <c r="AH130" s="10"/>
      <c r="AI130" s="2"/>
      <c r="AJ130" s="2"/>
      <c r="AK130" s="2"/>
      <c r="AL130" s="10"/>
      <c r="AM130" s="2"/>
      <c r="AN130" s="2"/>
      <c r="AO130" s="2"/>
      <c r="AP130" s="10"/>
      <c r="AQ130" s="2"/>
      <c r="AR130" s="2"/>
      <c r="AS130" s="2"/>
      <c r="AT130" s="10"/>
      <c r="AU130" s="2"/>
      <c r="AV130" s="2"/>
      <c r="AW130" s="2"/>
      <c r="AX130" s="10"/>
      <c r="AY130" s="2"/>
      <c r="AZ130" s="2"/>
      <c r="BA130" s="2"/>
      <c r="BB130" s="10"/>
      <c r="BC130" s="2"/>
      <c r="BD130" s="2"/>
    </row>
    <row r="131" spans="28:56" x14ac:dyDescent="0.25">
      <c r="AB131" s="2"/>
      <c r="AC131" s="2"/>
      <c r="AD131" s="10"/>
      <c r="AE131" s="2"/>
      <c r="AF131" s="2"/>
      <c r="AG131" s="2"/>
      <c r="AH131" s="10"/>
      <c r="AI131" s="2"/>
      <c r="AJ131" s="2"/>
      <c r="AK131" s="2"/>
      <c r="AL131" s="10"/>
      <c r="AM131" s="2"/>
      <c r="AN131" s="2"/>
      <c r="AO131" s="2"/>
      <c r="AP131" s="10"/>
      <c r="AQ131" s="2"/>
      <c r="AR131" s="2"/>
      <c r="AS131" s="2"/>
      <c r="AT131" s="10"/>
      <c r="AU131" s="2"/>
      <c r="AV131" s="2"/>
      <c r="AW131" s="2"/>
      <c r="AX131" s="10"/>
      <c r="AY131" s="2"/>
      <c r="AZ131" s="2"/>
      <c r="BA131" s="2"/>
      <c r="BB131" s="10"/>
      <c r="BC131" s="2"/>
      <c r="BD131" s="2"/>
    </row>
    <row r="132" spans="28:56" x14ac:dyDescent="0.25">
      <c r="AB132" s="2"/>
      <c r="AC132" s="2"/>
      <c r="AD132" s="10"/>
      <c r="AE132" s="2"/>
      <c r="AF132" s="2"/>
      <c r="AG132" s="2"/>
      <c r="AH132" s="10"/>
      <c r="AI132" s="2"/>
      <c r="AJ132" s="2"/>
      <c r="AK132" s="2"/>
      <c r="AL132" s="10"/>
      <c r="AM132" s="2"/>
      <c r="AN132" s="2"/>
      <c r="AO132" s="2"/>
      <c r="AP132" s="10"/>
      <c r="AQ132" s="2"/>
      <c r="AR132" s="2"/>
      <c r="AS132" s="2"/>
      <c r="AT132" s="10"/>
      <c r="AU132" s="2"/>
      <c r="AV132" s="2"/>
      <c r="AW132" s="2"/>
      <c r="AX132" s="10"/>
      <c r="AY132" s="2"/>
      <c r="AZ132" s="2"/>
      <c r="BA132" s="2"/>
      <c r="BB132" s="10"/>
      <c r="BC132" s="2"/>
      <c r="BD132" s="2"/>
    </row>
    <row r="133" spans="28:56" x14ac:dyDescent="0.25">
      <c r="AB133" s="2"/>
      <c r="AC133" s="2"/>
      <c r="AD133" s="10"/>
      <c r="AE133" s="2"/>
      <c r="AF133" s="2"/>
      <c r="AG133" s="2"/>
      <c r="AH133" s="10"/>
      <c r="AI133" s="2"/>
      <c r="AJ133" s="2"/>
      <c r="AK133" s="2"/>
      <c r="AL133" s="10"/>
      <c r="AM133" s="2"/>
      <c r="AN133" s="2"/>
      <c r="AO133" s="2"/>
      <c r="AP133" s="10"/>
      <c r="AQ133" s="2"/>
      <c r="AR133" s="2"/>
      <c r="AS133" s="2"/>
      <c r="AT133" s="10"/>
      <c r="AU133" s="2"/>
      <c r="AV133" s="2"/>
      <c r="AW133" s="2"/>
      <c r="AX133" s="10"/>
      <c r="AY133" s="2"/>
      <c r="AZ133" s="2"/>
      <c r="BA133" s="2"/>
      <c r="BB133" s="10"/>
      <c r="BC133" s="2"/>
      <c r="BD133" s="2"/>
    </row>
    <row r="134" spans="28:56" x14ac:dyDescent="0.25">
      <c r="AB134" s="2"/>
      <c r="AC134" s="2"/>
      <c r="AD134" s="10"/>
      <c r="AE134" s="2"/>
      <c r="AF134" s="2"/>
      <c r="AG134" s="2"/>
      <c r="AH134" s="10"/>
      <c r="AI134" s="2"/>
      <c r="AJ134" s="2"/>
      <c r="AK134" s="2"/>
      <c r="AL134" s="10"/>
      <c r="AM134" s="2"/>
      <c r="AN134" s="2"/>
      <c r="AO134" s="2"/>
      <c r="AP134" s="10"/>
      <c r="AQ134" s="2"/>
      <c r="AR134" s="2"/>
      <c r="AS134" s="2"/>
      <c r="AT134" s="10"/>
      <c r="AU134" s="2"/>
      <c r="AV134" s="2"/>
      <c r="AW134" s="2"/>
      <c r="AX134" s="10"/>
      <c r="AY134" s="2"/>
      <c r="AZ134" s="2"/>
      <c r="BA134" s="2"/>
      <c r="BB134" s="10"/>
      <c r="BC134" s="2"/>
      <c r="BD134" s="2"/>
    </row>
    <row r="135" spans="28:56" x14ac:dyDescent="0.25">
      <c r="AB135" s="2"/>
      <c r="AC135" s="2"/>
      <c r="AD135" s="10"/>
      <c r="AE135" s="2"/>
      <c r="AF135" s="2"/>
      <c r="AG135" s="2"/>
      <c r="AH135" s="10"/>
      <c r="AI135" s="2"/>
      <c r="AJ135" s="2"/>
      <c r="AK135" s="2"/>
      <c r="AL135" s="10"/>
      <c r="AM135" s="2"/>
      <c r="AN135" s="2"/>
      <c r="AO135" s="2"/>
      <c r="AP135" s="10"/>
      <c r="AQ135" s="2"/>
      <c r="AR135" s="2"/>
      <c r="AS135" s="2"/>
      <c r="AT135" s="10"/>
      <c r="AU135" s="2"/>
      <c r="AV135" s="2"/>
      <c r="AW135" s="2"/>
      <c r="AX135" s="10"/>
      <c r="AY135" s="2"/>
      <c r="AZ135" s="2"/>
      <c r="BA135" s="2"/>
      <c r="BB135" s="10"/>
      <c r="BC135" s="2"/>
      <c r="BD135" s="2"/>
    </row>
    <row r="136" spans="28:56" x14ac:dyDescent="0.25">
      <c r="AB136" s="2"/>
      <c r="AC136" s="2"/>
      <c r="AD136" s="10"/>
      <c r="AE136" s="2"/>
      <c r="AF136" s="2"/>
      <c r="AG136" s="2"/>
      <c r="AH136" s="10"/>
      <c r="AI136" s="2"/>
      <c r="AJ136" s="2"/>
      <c r="AK136" s="2"/>
      <c r="AL136" s="10"/>
      <c r="AM136" s="2"/>
      <c r="AN136" s="2"/>
      <c r="AO136" s="2"/>
      <c r="AP136" s="10"/>
      <c r="AQ136" s="2"/>
      <c r="AR136" s="2"/>
      <c r="AS136" s="2"/>
      <c r="AT136" s="10"/>
      <c r="AU136" s="2"/>
      <c r="AV136" s="2"/>
      <c r="AW136" s="2"/>
      <c r="AX136" s="10"/>
      <c r="AY136" s="2"/>
      <c r="AZ136" s="2"/>
      <c r="BA136" s="2"/>
      <c r="BB136" s="10"/>
      <c r="BC136" s="2"/>
      <c r="BD136" s="2"/>
    </row>
    <row r="137" spans="28:56" x14ac:dyDescent="0.25">
      <c r="AB137" s="2"/>
      <c r="AC137" s="2"/>
      <c r="AD137" s="10"/>
      <c r="AE137" s="2"/>
      <c r="AF137" s="2"/>
      <c r="AG137" s="2"/>
      <c r="AH137" s="10"/>
      <c r="AI137" s="2"/>
      <c r="AJ137" s="2"/>
      <c r="AK137" s="2"/>
      <c r="AL137" s="10"/>
      <c r="AM137" s="2"/>
      <c r="AN137" s="2"/>
      <c r="AO137" s="2"/>
      <c r="AP137" s="10"/>
      <c r="AQ137" s="2"/>
      <c r="AR137" s="2"/>
      <c r="AS137" s="2"/>
      <c r="AT137" s="10"/>
      <c r="AU137" s="2"/>
      <c r="AV137" s="2"/>
      <c r="AW137" s="2"/>
      <c r="AX137" s="10"/>
      <c r="AY137" s="2"/>
      <c r="AZ137" s="2"/>
      <c r="BA137" s="2"/>
      <c r="BB137" s="10"/>
      <c r="BC137" s="2"/>
      <c r="BD137" s="2"/>
    </row>
    <row r="138" spans="28:56" x14ac:dyDescent="0.25">
      <c r="AB138" s="2"/>
      <c r="AC138" s="2"/>
      <c r="AD138" s="10"/>
      <c r="AE138" s="2"/>
      <c r="AF138" s="2"/>
      <c r="AG138" s="2"/>
      <c r="AH138" s="10"/>
      <c r="AI138" s="2"/>
      <c r="AJ138" s="2"/>
      <c r="AK138" s="2"/>
      <c r="AL138" s="10"/>
      <c r="AM138" s="2"/>
      <c r="AN138" s="2"/>
      <c r="AO138" s="2"/>
      <c r="AP138" s="10"/>
      <c r="AQ138" s="2"/>
      <c r="AR138" s="2"/>
      <c r="AS138" s="2"/>
      <c r="AT138" s="10"/>
      <c r="AU138" s="2"/>
      <c r="AV138" s="2"/>
      <c r="AW138" s="2"/>
      <c r="AX138" s="10"/>
      <c r="AY138" s="2"/>
      <c r="AZ138" s="2"/>
      <c r="BA138" s="2"/>
      <c r="BB138" s="10"/>
      <c r="BC138" s="2"/>
      <c r="BD138" s="2"/>
    </row>
    <row r="139" spans="28:56" x14ac:dyDescent="0.25">
      <c r="AB139" s="2"/>
      <c r="AC139" s="2"/>
      <c r="AD139" s="10"/>
      <c r="AE139" s="2"/>
      <c r="AF139" s="2"/>
      <c r="AG139" s="2"/>
      <c r="AH139" s="10"/>
      <c r="AI139" s="2"/>
      <c r="AJ139" s="2"/>
      <c r="AK139" s="2"/>
      <c r="AL139" s="10"/>
      <c r="AM139" s="2"/>
      <c r="AN139" s="2"/>
      <c r="AO139" s="2"/>
      <c r="AP139" s="10"/>
      <c r="AQ139" s="2"/>
      <c r="AR139" s="2"/>
      <c r="AS139" s="2"/>
      <c r="AT139" s="10"/>
      <c r="AU139" s="2"/>
      <c r="AV139" s="2"/>
      <c r="AW139" s="2"/>
      <c r="AX139" s="10"/>
      <c r="AY139" s="2"/>
      <c r="AZ139" s="2"/>
      <c r="BA139" s="2"/>
      <c r="BB139" s="10"/>
      <c r="BC139" s="2"/>
      <c r="BD139" s="2"/>
    </row>
    <row r="140" spans="28:56" x14ac:dyDescent="0.25">
      <c r="AB140" s="2"/>
      <c r="AC140" s="2"/>
      <c r="AD140" s="10"/>
      <c r="AE140" s="2"/>
      <c r="AF140" s="2"/>
      <c r="AG140" s="2"/>
      <c r="AH140" s="10"/>
      <c r="AI140" s="2"/>
      <c r="AJ140" s="2"/>
      <c r="AK140" s="2"/>
      <c r="AL140" s="10"/>
      <c r="AM140" s="2"/>
      <c r="AN140" s="2"/>
      <c r="AO140" s="2"/>
      <c r="AP140" s="10"/>
      <c r="AQ140" s="2"/>
      <c r="AR140" s="2"/>
      <c r="AS140" s="2"/>
      <c r="AT140" s="10"/>
      <c r="AU140" s="2"/>
      <c r="AV140" s="2"/>
      <c r="AW140" s="2"/>
      <c r="AX140" s="10"/>
      <c r="AY140" s="2"/>
      <c r="AZ140" s="2"/>
      <c r="BA140" s="2"/>
      <c r="BB140" s="10"/>
      <c r="BC140" s="2"/>
      <c r="BD140" s="2"/>
    </row>
    <row r="141" spans="28:56" x14ac:dyDescent="0.25">
      <c r="AB141" s="2"/>
      <c r="AC141" s="2"/>
      <c r="AD141" s="10"/>
      <c r="AE141" s="2"/>
      <c r="AF141" s="2"/>
      <c r="AG141" s="2"/>
      <c r="AH141" s="10"/>
      <c r="AI141" s="2"/>
      <c r="AJ141" s="2"/>
      <c r="AK141" s="2"/>
      <c r="AL141" s="10"/>
      <c r="AM141" s="2"/>
      <c r="AN141" s="2"/>
      <c r="AO141" s="2"/>
      <c r="AP141" s="10"/>
      <c r="AQ141" s="2"/>
      <c r="AR141" s="2"/>
      <c r="AS141" s="2"/>
      <c r="AT141" s="10"/>
      <c r="AU141" s="2"/>
      <c r="AV141" s="2"/>
      <c r="AW141" s="2"/>
      <c r="AX141" s="10"/>
      <c r="AY141" s="2"/>
      <c r="AZ141" s="2"/>
      <c r="BA141" s="2"/>
      <c r="BB141" s="10"/>
      <c r="BC141" s="2"/>
      <c r="BD141" s="2"/>
    </row>
    <row r="142" spans="28:56" x14ac:dyDescent="0.25">
      <c r="AB142" s="2"/>
      <c r="AC142" s="2"/>
      <c r="AD142" s="10"/>
      <c r="AE142" s="2"/>
      <c r="AF142" s="2"/>
      <c r="AG142" s="2"/>
      <c r="AH142" s="10"/>
      <c r="AI142" s="2"/>
      <c r="AJ142" s="2"/>
      <c r="AK142" s="2"/>
      <c r="AL142" s="10"/>
      <c r="AM142" s="2"/>
      <c r="AN142" s="2"/>
      <c r="AO142" s="2"/>
      <c r="AP142" s="10"/>
      <c r="AQ142" s="2"/>
      <c r="AR142" s="2"/>
      <c r="AS142" s="2"/>
      <c r="AT142" s="10"/>
      <c r="AU142" s="2"/>
      <c r="AV142" s="2"/>
      <c r="AW142" s="2"/>
      <c r="AX142" s="10"/>
      <c r="AY142" s="2"/>
      <c r="AZ142" s="2"/>
      <c r="BA142" s="2"/>
      <c r="BB142" s="10"/>
      <c r="BC142" s="2"/>
      <c r="BD142" s="2"/>
    </row>
    <row r="143" spans="28:56" x14ac:dyDescent="0.25">
      <c r="AB143" s="2"/>
      <c r="AC143" s="2"/>
      <c r="AD143" s="10"/>
      <c r="AE143" s="2"/>
      <c r="AF143" s="2"/>
      <c r="AG143" s="2"/>
      <c r="AH143" s="10"/>
      <c r="AI143" s="2"/>
      <c r="AJ143" s="2"/>
      <c r="AK143" s="2"/>
      <c r="AL143" s="10"/>
      <c r="AM143" s="2"/>
      <c r="AN143" s="2"/>
      <c r="AO143" s="2"/>
      <c r="AP143" s="10"/>
      <c r="AQ143" s="2"/>
      <c r="AR143" s="2"/>
      <c r="AS143" s="2"/>
      <c r="AT143" s="10"/>
      <c r="AU143" s="2"/>
      <c r="AV143" s="2"/>
      <c r="AW143" s="2"/>
      <c r="AX143" s="10"/>
      <c r="AY143" s="2"/>
      <c r="AZ143" s="2"/>
      <c r="BA143" s="2"/>
      <c r="BB143" s="10"/>
      <c r="BC143" s="2"/>
      <c r="BD143" s="2"/>
    </row>
    <row r="144" spans="28:56" x14ac:dyDescent="0.25">
      <c r="AB144" s="2"/>
      <c r="AC144" s="2"/>
      <c r="AD144" s="10"/>
      <c r="AE144" s="2"/>
      <c r="AF144" s="2"/>
      <c r="AG144" s="2"/>
      <c r="AH144" s="10"/>
      <c r="AI144" s="2"/>
      <c r="AJ144" s="2"/>
      <c r="AK144" s="2"/>
      <c r="AL144" s="10"/>
      <c r="AM144" s="2"/>
      <c r="AN144" s="2"/>
      <c r="AO144" s="2"/>
      <c r="AP144" s="10"/>
      <c r="AQ144" s="2"/>
      <c r="AR144" s="2"/>
      <c r="AS144" s="2"/>
      <c r="AT144" s="10"/>
      <c r="AU144" s="2"/>
      <c r="AV144" s="2"/>
      <c r="AW144" s="2"/>
      <c r="AX144" s="10"/>
      <c r="AY144" s="2"/>
      <c r="AZ144" s="2"/>
      <c r="BA144" s="2"/>
      <c r="BB144" s="10"/>
      <c r="BC144" s="2"/>
      <c r="BD144" s="2"/>
    </row>
    <row r="145" spans="28:56" x14ac:dyDescent="0.25">
      <c r="AB145" s="2"/>
      <c r="AC145" s="2"/>
      <c r="AD145" s="10"/>
      <c r="AE145" s="2"/>
      <c r="AF145" s="2"/>
      <c r="AG145" s="2"/>
      <c r="AH145" s="10"/>
      <c r="AI145" s="2"/>
      <c r="AJ145" s="2"/>
      <c r="AK145" s="2"/>
      <c r="AL145" s="10"/>
      <c r="AM145" s="2"/>
      <c r="AN145" s="2"/>
      <c r="AO145" s="2"/>
      <c r="AP145" s="10"/>
      <c r="AQ145" s="2"/>
      <c r="AR145" s="2"/>
      <c r="AS145" s="2"/>
      <c r="AT145" s="10"/>
      <c r="AU145" s="2"/>
      <c r="AV145" s="2"/>
      <c r="AW145" s="2"/>
      <c r="AX145" s="10"/>
      <c r="AY145" s="2"/>
      <c r="AZ145" s="2"/>
      <c r="BA145" s="2"/>
      <c r="BB145" s="10"/>
      <c r="BC145" s="2"/>
      <c r="BD145" s="2"/>
    </row>
    <row r="146" spans="28:56" x14ac:dyDescent="0.25">
      <c r="AB146" s="2"/>
      <c r="AC146" s="2"/>
      <c r="AD146" s="10"/>
      <c r="AE146" s="2"/>
      <c r="AF146" s="2"/>
      <c r="AG146" s="2"/>
      <c r="AH146" s="10"/>
      <c r="AI146" s="2"/>
      <c r="AJ146" s="2"/>
      <c r="AK146" s="2"/>
      <c r="AL146" s="10"/>
      <c r="AM146" s="2"/>
      <c r="AN146" s="2"/>
      <c r="AO146" s="2"/>
      <c r="AP146" s="10"/>
      <c r="AQ146" s="2"/>
      <c r="AR146" s="2"/>
      <c r="AS146" s="2"/>
      <c r="AT146" s="10"/>
      <c r="AU146" s="2"/>
      <c r="AV146" s="2"/>
      <c r="AW146" s="2"/>
      <c r="AX146" s="10"/>
      <c r="AY146" s="2"/>
      <c r="AZ146" s="2"/>
      <c r="BA146" s="2"/>
      <c r="BB146" s="10"/>
      <c r="BC146" s="2"/>
      <c r="BD146" s="2"/>
    </row>
    <row r="147" spans="28:56" x14ac:dyDescent="0.25">
      <c r="AB147" s="2"/>
      <c r="AC147" s="2"/>
      <c r="AD147" s="10"/>
      <c r="AE147" s="2"/>
      <c r="AF147" s="2"/>
      <c r="AG147" s="2"/>
      <c r="AH147" s="10"/>
      <c r="AI147" s="2"/>
      <c r="AJ147" s="2"/>
      <c r="AK147" s="2"/>
      <c r="AL147" s="10"/>
      <c r="AM147" s="2"/>
      <c r="AN147" s="2"/>
      <c r="AO147" s="2"/>
      <c r="AP147" s="10"/>
      <c r="AQ147" s="2"/>
      <c r="AR147" s="2"/>
      <c r="AS147" s="2"/>
      <c r="AT147" s="10"/>
      <c r="AU147" s="2"/>
      <c r="AV147" s="2"/>
      <c r="AW147" s="2"/>
      <c r="AX147" s="10"/>
      <c r="AY147" s="2"/>
      <c r="AZ147" s="2"/>
      <c r="BA147" s="2"/>
      <c r="BB147" s="10"/>
      <c r="BC147" s="2"/>
      <c r="BD147" s="2"/>
    </row>
    <row r="148" spans="28:56" x14ac:dyDescent="0.25">
      <c r="AB148" s="2"/>
      <c r="AC148" s="2"/>
      <c r="AD148" s="10"/>
      <c r="AE148" s="2"/>
      <c r="AF148" s="2"/>
      <c r="AG148" s="2"/>
      <c r="AH148" s="10"/>
      <c r="AI148" s="2"/>
      <c r="AJ148" s="2"/>
      <c r="AK148" s="2"/>
      <c r="AL148" s="10"/>
      <c r="AM148" s="2"/>
      <c r="AN148" s="2"/>
      <c r="AO148" s="2"/>
      <c r="AP148" s="10"/>
      <c r="AQ148" s="2"/>
      <c r="AR148" s="2"/>
      <c r="AS148" s="2"/>
      <c r="AT148" s="10"/>
      <c r="AU148" s="2"/>
      <c r="AV148" s="2"/>
      <c r="AW148" s="2"/>
      <c r="AX148" s="10"/>
      <c r="AY148" s="2"/>
      <c r="AZ148" s="2"/>
      <c r="BA148" s="2"/>
      <c r="BB148" s="10"/>
      <c r="BC148" s="2"/>
      <c r="BD148" s="2"/>
    </row>
    <row r="149" spans="28:56" x14ac:dyDescent="0.25">
      <c r="AB149" s="2"/>
      <c r="AC149" s="2"/>
      <c r="AD149" s="10"/>
      <c r="AE149" s="2"/>
      <c r="AF149" s="2"/>
      <c r="AG149" s="2"/>
      <c r="AH149" s="10"/>
      <c r="AI149" s="2"/>
      <c r="AJ149" s="2"/>
      <c r="AK149" s="2"/>
      <c r="AL149" s="10"/>
      <c r="AM149" s="2"/>
      <c r="AN149" s="2"/>
      <c r="AO149" s="2"/>
      <c r="AP149" s="10"/>
      <c r="AQ149" s="2"/>
      <c r="AR149" s="2"/>
      <c r="AS149" s="2"/>
      <c r="AT149" s="10"/>
      <c r="AU149" s="2"/>
      <c r="AV149" s="2"/>
      <c r="AW149" s="2"/>
      <c r="AX149" s="10"/>
      <c r="AY149" s="2"/>
      <c r="AZ149" s="2"/>
      <c r="BA149" s="2"/>
      <c r="BB149" s="10"/>
      <c r="BC149" s="2"/>
      <c r="BD149" s="2"/>
    </row>
    <row r="150" spans="28:56" x14ac:dyDescent="0.25">
      <c r="AB150" s="2"/>
      <c r="AC150" s="2"/>
      <c r="AD150" s="10"/>
      <c r="AE150" s="2"/>
      <c r="AF150" s="2"/>
      <c r="AG150" s="2"/>
      <c r="AH150" s="10"/>
      <c r="AI150" s="2"/>
      <c r="AJ150" s="2"/>
      <c r="AK150" s="2"/>
      <c r="AL150" s="10"/>
      <c r="AM150" s="2"/>
      <c r="AN150" s="2"/>
      <c r="AO150" s="2"/>
      <c r="AP150" s="10"/>
      <c r="AQ150" s="2"/>
      <c r="AR150" s="2"/>
      <c r="AS150" s="2"/>
      <c r="AT150" s="10"/>
      <c r="AU150" s="2"/>
      <c r="AV150" s="2"/>
      <c r="AW150" s="2"/>
      <c r="AX150" s="10"/>
      <c r="AY150" s="2"/>
      <c r="AZ150" s="2"/>
      <c r="BA150" s="2"/>
      <c r="BB150" s="10"/>
      <c r="BC150" s="2"/>
      <c r="BD150" s="2"/>
    </row>
    <row r="151" spans="28:56" x14ac:dyDescent="0.25">
      <c r="AB151" s="2"/>
      <c r="AC151" s="2"/>
      <c r="AD151" s="10"/>
      <c r="AE151" s="2"/>
      <c r="AF151" s="2"/>
      <c r="AG151" s="2"/>
      <c r="AH151" s="10"/>
      <c r="AI151" s="2"/>
      <c r="AJ151" s="2"/>
      <c r="AK151" s="2"/>
      <c r="AL151" s="10"/>
      <c r="AM151" s="2"/>
      <c r="AN151" s="2"/>
      <c r="AO151" s="2"/>
      <c r="AP151" s="10"/>
      <c r="AQ151" s="2"/>
      <c r="AR151" s="2"/>
      <c r="AS151" s="2"/>
      <c r="AT151" s="10"/>
      <c r="AU151" s="2"/>
      <c r="AV151" s="2"/>
      <c r="AW151" s="2"/>
      <c r="AX151" s="10"/>
      <c r="AY151" s="2"/>
      <c r="AZ151" s="2"/>
      <c r="BA151" s="2"/>
      <c r="BB151" s="10"/>
      <c r="BC151" s="2"/>
      <c r="BD151" s="2"/>
    </row>
    <row r="152" spans="28:56" x14ac:dyDescent="0.25">
      <c r="AB152" s="2"/>
      <c r="AC152" s="2"/>
      <c r="AD152" s="10"/>
      <c r="AE152" s="2"/>
      <c r="AF152" s="2"/>
      <c r="AG152" s="2"/>
      <c r="AH152" s="10"/>
      <c r="AI152" s="2"/>
      <c r="AJ152" s="2"/>
      <c r="AK152" s="2"/>
      <c r="AL152" s="10"/>
      <c r="AM152" s="2"/>
      <c r="AN152" s="2"/>
      <c r="AO152" s="2"/>
      <c r="AP152" s="10"/>
      <c r="AQ152" s="2"/>
      <c r="AR152" s="2"/>
      <c r="AS152" s="2"/>
      <c r="AT152" s="10"/>
      <c r="AU152" s="2"/>
      <c r="AV152" s="2"/>
      <c r="AW152" s="2"/>
      <c r="AX152" s="10"/>
      <c r="AY152" s="2"/>
      <c r="AZ152" s="2"/>
      <c r="BA152" s="2"/>
      <c r="BB152" s="10"/>
      <c r="BC152" s="2"/>
      <c r="BD152" s="2"/>
    </row>
    <row r="153" spans="28:56" x14ac:dyDescent="0.25">
      <c r="AB153" s="2"/>
      <c r="AC153" s="2"/>
      <c r="AD153" s="10"/>
      <c r="AE153" s="2"/>
      <c r="AF153" s="2"/>
      <c r="AG153" s="2"/>
      <c r="AH153" s="10"/>
      <c r="AI153" s="2"/>
      <c r="AJ153" s="2"/>
      <c r="AK153" s="2"/>
      <c r="AL153" s="10"/>
      <c r="AM153" s="2"/>
      <c r="AN153" s="2"/>
      <c r="AO153" s="2"/>
      <c r="AP153" s="10"/>
      <c r="AQ153" s="2"/>
      <c r="AR153" s="2"/>
      <c r="AS153" s="2"/>
      <c r="AT153" s="10"/>
      <c r="AU153" s="2"/>
      <c r="AV153" s="2"/>
      <c r="AW153" s="2"/>
      <c r="AX153" s="10"/>
      <c r="AY153" s="2"/>
      <c r="AZ153" s="2"/>
      <c r="BA153" s="2"/>
      <c r="BB153" s="10"/>
      <c r="BC153" s="2"/>
      <c r="BD153" s="2"/>
    </row>
    <row r="154" spans="28:56" x14ac:dyDescent="0.25">
      <c r="AB154" s="2"/>
      <c r="AC154" s="2"/>
      <c r="AD154" s="10"/>
      <c r="AE154" s="2"/>
      <c r="AF154" s="2"/>
      <c r="AG154" s="2"/>
      <c r="AH154" s="10"/>
      <c r="AI154" s="2"/>
      <c r="AJ154" s="2"/>
      <c r="AK154" s="2"/>
      <c r="AL154" s="10"/>
      <c r="AM154" s="2"/>
      <c r="AN154" s="2"/>
      <c r="AO154" s="2"/>
      <c r="AP154" s="10"/>
      <c r="AQ154" s="2"/>
      <c r="AR154" s="2"/>
      <c r="AS154" s="2"/>
      <c r="AT154" s="10"/>
      <c r="AU154" s="2"/>
      <c r="AV154" s="2"/>
      <c r="AW154" s="2"/>
      <c r="AX154" s="10"/>
      <c r="AY154" s="2"/>
      <c r="AZ154" s="2"/>
      <c r="BA154" s="2"/>
      <c r="BB154" s="10"/>
      <c r="BC154" s="2"/>
      <c r="BD154" s="2"/>
    </row>
    <row r="155" spans="28:56" x14ac:dyDescent="0.25">
      <c r="AB155" s="2"/>
      <c r="AC155" s="2"/>
      <c r="AD155" s="10"/>
      <c r="AE155" s="2"/>
      <c r="AF155" s="2"/>
      <c r="AG155" s="2"/>
      <c r="AH155" s="10"/>
      <c r="AI155" s="2"/>
      <c r="AJ155" s="2"/>
      <c r="AK155" s="2"/>
      <c r="AL155" s="10"/>
      <c r="AM155" s="2"/>
      <c r="AN155" s="2"/>
      <c r="AO155" s="2"/>
      <c r="AP155" s="10"/>
      <c r="AQ155" s="2"/>
      <c r="AR155" s="2"/>
      <c r="AS155" s="2"/>
      <c r="AT155" s="10"/>
      <c r="AU155" s="2"/>
      <c r="AV155" s="2"/>
      <c r="AW155" s="2"/>
      <c r="AX155" s="10"/>
      <c r="AY155" s="2"/>
      <c r="AZ155" s="2"/>
      <c r="BA155" s="2"/>
      <c r="BB155" s="10"/>
      <c r="BC155" s="2"/>
      <c r="BD155" s="2"/>
    </row>
    <row r="156" spans="28:56" x14ac:dyDescent="0.25">
      <c r="AB156" s="2"/>
      <c r="AC156" s="2"/>
      <c r="AD156" s="10"/>
      <c r="AE156" s="2"/>
      <c r="AF156" s="2"/>
      <c r="AG156" s="2"/>
      <c r="AH156" s="10"/>
      <c r="AI156" s="2"/>
      <c r="AJ156" s="2"/>
      <c r="AK156" s="2"/>
      <c r="AL156" s="10"/>
      <c r="AM156" s="2"/>
      <c r="AN156" s="2"/>
      <c r="AO156" s="2"/>
      <c r="AP156" s="10"/>
      <c r="AQ156" s="2"/>
      <c r="AR156" s="2"/>
      <c r="AS156" s="2"/>
      <c r="AT156" s="10"/>
      <c r="AU156" s="2"/>
      <c r="AV156" s="2"/>
      <c r="AW156" s="2"/>
      <c r="AX156" s="10"/>
      <c r="AY156" s="2"/>
      <c r="AZ156" s="2"/>
      <c r="BA156" s="2"/>
      <c r="BB156" s="10"/>
      <c r="BC156" s="2"/>
      <c r="BD156" s="2"/>
    </row>
    <row r="157" spans="28:56" x14ac:dyDescent="0.25">
      <c r="AB157" s="2"/>
      <c r="AC157" s="2"/>
      <c r="AD157" s="10"/>
      <c r="AE157" s="2"/>
      <c r="AF157" s="2"/>
      <c r="AG157" s="2"/>
      <c r="AH157" s="10"/>
      <c r="AI157" s="2"/>
      <c r="AJ157" s="2"/>
      <c r="AK157" s="2"/>
      <c r="AL157" s="10"/>
      <c r="AM157" s="2"/>
      <c r="AN157" s="2"/>
      <c r="AO157" s="2"/>
      <c r="AP157" s="10"/>
      <c r="AQ157" s="2"/>
      <c r="AR157" s="2"/>
      <c r="AS157" s="2"/>
      <c r="AT157" s="10"/>
      <c r="AU157" s="2"/>
      <c r="AV157" s="2"/>
      <c r="AW157" s="2"/>
      <c r="AX157" s="10"/>
      <c r="AY157" s="2"/>
      <c r="AZ157" s="2"/>
      <c r="BA157" s="2"/>
      <c r="BB157" s="10"/>
      <c r="BC157" s="2"/>
      <c r="BD157" s="2"/>
    </row>
    <row r="158" spans="28:56" x14ac:dyDescent="0.25">
      <c r="AB158" s="2"/>
      <c r="AC158" s="2"/>
      <c r="AD158" s="10"/>
      <c r="AE158" s="2"/>
      <c r="AF158" s="2"/>
      <c r="AG158" s="2"/>
      <c r="AH158" s="10"/>
      <c r="AI158" s="2"/>
      <c r="AJ158" s="2"/>
      <c r="AK158" s="2"/>
      <c r="AL158" s="10"/>
      <c r="AM158" s="2"/>
      <c r="AN158" s="2"/>
      <c r="AO158" s="2"/>
      <c r="AP158" s="10"/>
      <c r="AQ158" s="2"/>
      <c r="AR158" s="2"/>
      <c r="AS158" s="2"/>
      <c r="AT158" s="10"/>
      <c r="AU158" s="2"/>
      <c r="AV158" s="2"/>
      <c r="AW158" s="2"/>
      <c r="AX158" s="10"/>
      <c r="AY158" s="2"/>
      <c r="AZ158" s="2"/>
      <c r="BA158" s="2"/>
      <c r="BB158" s="10"/>
      <c r="BC158" s="2"/>
      <c r="BD158" s="2"/>
    </row>
    <row r="159" spans="28:56" x14ac:dyDescent="0.25">
      <c r="AB159" s="2"/>
      <c r="AC159" s="2"/>
      <c r="AD159" s="10"/>
      <c r="AE159" s="2"/>
      <c r="AF159" s="2"/>
      <c r="AG159" s="2"/>
      <c r="AH159" s="10"/>
      <c r="AI159" s="2"/>
      <c r="AJ159" s="2"/>
      <c r="AK159" s="2"/>
      <c r="AL159" s="10"/>
      <c r="AM159" s="2"/>
      <c r="AN159" s="2"/>
      <c r="AO159" s="2"/>
      <c r="AP159" s="10"/>
      <c r="AQ159" s="2"/>
      <c r="AR159" s="2"/>
      <c r="AS159" s="2"/>
      <c r="AT159" s="10"/>
      <c r="AU159" s="2"/>
      <c r="AV159" s="2"/>
      <c r="AW159" s="2"/>
      <c r="AX159" s="10"/>
      <c r="AY159" s="2"/>
      <c r="AZ159" s="2"/>
      <c r="BA159" s="2"/>
      <c r="BB159" s="10"/>
      <c r="BC159" s="2"/>
      <c r="BD159" s="2"/>
    </row>
    <row r="160" spans="28:56" x14ac:dyDescent="0.25">
      <c r="AB160" s="2"/>
      <c r="AC160" s="2"/>
      <c r="AD160" s="10"/>
      <c r="AE160" s="2"/>
      <c r="AF160" s="2"/>
      <c r="AG160" s="2"/>
      <c r="AH160" s="10"/>
      <c r="AI160" s="2"/>
      <c r="AJ160" s="2"/>
      <c r="AK160" s="2"/>
      <c r="AL160" s="10"/>
      <c r="AM160" s="2"/>
      <c r="AN160" s="2"/>
      <c r="AO160" s="2"/>
      <c r="AP160" s="10"/>
      <c r="AQ160" s="2"/>
      <c r="AR160" s="2"/>
      <c r="AS160" s="2"/>
      <c r="AT160" s="10"/>
      <c r="AU160" s="2"/>
      <c r="AV160" s="2"/>
      <c r="AW160" s="2"/>
      <c r="AX160" s="10"/>
      <c r="AY160" s="2"/>
      <c r="AZ160" s="2"/>
      <c r="BA160" s="2"/>
      <c r="BB160" s="10"/>
      <c r="BC160" s="2"/>
      <c r="BD160" s="2"/>
    </row>
    <row r="161" spans="28:56" x14ac:dyDescent="0.25">
      <c r="AB161" s="2"/>
      <c r="AC161" s="2"/>
      <c r="AD161" s="10"/>
      <c r="AE161" s="2"/>
      <c r="AF161" s="2"/>
      <c r="AG161" s="2"/>
      <c r="AH161" s="10"/>
      <c r="AI161" s="2"/>
      <c r="AJ161" s="2"/>
      <c r="AK161" s="2"/>
      <c r="AL161" s="10"/>
      <c r="AM161" s="2"/>
      <c r="AN161" s="2"/>
      <c r="AO161" s="2"/>
      <c r="AP161" s="10"/>
      <c r="AQ161" s="2"/>
      <c r="AR161" s="2"/>
      <c r="AS161" s="2"/>
      <c r="AT161" s="10"/>
      <c r="AU161" s="2"/>
      <c r="AV161" s="2"/>
      <c r="AW161" s="2"/>
      <c r="AX161" s="10"/>
      <c r="AY161" s="2"/>
      <c r="AZ161" s="2"/>
      <c r="BA161" s="2"/>
      <c r="BB161" s="10"/>
      <c r="BC161" s="2"/>
      <c r="BD161" s="2"/>
    </row>
    <row r="162" spans="28:56" x14ac:dyDescent="0.25">
      <c r="AB162" s="2"/>
      <c r="AC162" s="2"/>
      <c r="AD162" s="10"/>
      <c r="AE162" s="2"/>
      <c r="AF162" s="2"/>
      <c r="AG162" s="2"/>
      <c r="AH162" s="10"/>
      <c r="AI162" s="2"/>
      <c r="AJ162" s="2"/>
      <c r="AK162" s="2"/>
      <c r="AL162" s="10"/>
      <c r="AM162" s="2"/>
      <c r="AN162" s="2"/>
      <c r="AO162" s="2"/>
      <c r="AP162" s="10"/>
      <c r="AQ162" s="2"/>
      <c r="AR162" s="2"/>
      <c r="AS162" s="2"/>
      <c r="AT162" s="10"/>
      <c r="AU162" s="2"/>
      <c r="AV162" s="2"/>
      <c r="AW162" s="2"/>
      <c r="AX162" s="10"/>
      <c r="AY162" s="2"/>
      <c r="AZ162" s="2"/>
      <c r="BA162" s="2"/>
      <c r="BB162" s="10"/>
      <c r="BC162" s="2"/>
      <c r="BD162" s="2"/>
    </row>
    <row r="163" spans="28:56" x14ac:dyDescent="0.25">
      <c r="AB163" s="2"/>
      <c r="AC163" s="2"/>
      <c r="AD163" s="10"/>
      <c r="AE163" s="2"/>
      <c r="AF163" s="2"/>
      <c r="AG163" s="2"/>
      <c r="AH163" s="10"/>
      <c r="AI163" s="2"/>
      <c r="AJ163" s="2"/>
      <c r="AK163" s="2"/>
      <c r="AL163" s="10"/>
      <c r="AM163" s="2"/>
      <c r="AN163" s="2"/>
      <c r="AO163" s="2"/>
      <c r="AP163" s="10"/>
      <c r="AQ163" s="2"/>
      <c r="AR163" s="2"/>
      <c r="AS163" s="2"/>
      <c r="AT163" s="10"/>
      <c r="AU163" s="2"/>
      <c r="AV163" s="2"/>
      <c r="AW163" s="2"/>
      <c r="AX163" s="10"/>
      <c r="AY163" s="2"/>
      <c r="AZ163" s="2"/>
      <c r="BA163" s="2"/>
      <c r="BB163" s="10"/>
      <c r="BC163" s="2"/>
      <c r="BD163" s="2"/>
    </row>
    <row r="164" spans="28:56" x14ac:dyDescent="0.25">
      <c r="AB164" s="2"/>
      <c r="AC164" s="2"/>
      <c r="AD164" s="10"/>
      <c r="AE164" s="2"/>
      <c r="AF164" s="2"/>
      <c r="AG164" s="2"/>
      <c r="AH164" s="10"/>
      <c r="AI164" s="2"/>
      <c r="AJ164" s="2"/>
      <c r="AK164" s="2"/>
      <c r="AL164" s="10"/>
      <c r="AM164" s="2"/>
      <c r="AN164" s="2"/>
      <c r="AO164" s="2"/>
      <c r="AP164" s="10"/>
      <c r="AQ164" s="2"/>
      <c r="AR164" s="2"/>
      <c r="AS164" s="2"/>
      <c r="AT164" s="10"/>
      <c r="AU164" s="2"/>
      <c r="AV164" s="2"/>
      <c r="AW164" s="2"/>
      <c r="AX164" s="10"/>
      <c r="AY164" s="2"/>
      <c r="AZ164" s="2"/>
      <c r="BA164" s="2"/>
      <c r="BB164" s="10"/>
      <c r="BC164" s="2"/>
      <c r="BD164" s="2"/>
    </row>
    <row r="165" spans="28:56" x14ac:dyDescent="0.25">
      <c r="AB165" s="2"/>
      <c r="AC165" s="2"/>
      <c r="AD165" s="10"/>
      <c r="AE165" s="2"/>
      <c r="AF165" s="2"/>
      <c r="AG165" s="2"/>
      <c r="AH165" s="10"/>
      <c r="AI165" s="2"/>
      <c r="AJ165" s="2"/>
      <c r="AK165" s="2"/>
      <c r="AL165" s="10"/>
      <c r="AM165" s="2"/>
      <c r="AN165" s="2"/>
      <c r="AO165" s="2"/>
      <c r="AP165" s="10"/>
      <c r="AQ165" s="2"/>
      <c r="AR165" s="2"/>
      <c r="AS165" s="2"/>
      <c r="AT165" s="10"/>
      <c r="AU165" s="2"/>
      <c r="AV165" s="2"/>
      <c r="AW165" s="2"/>
      <c r="AX165" s="10"/>
      <c r="AY165" s="2"/>
      <c r="AZ165" s="2"/>
      <c r="BA165" s="2"/>
      <c r="BB165" s="10"/>
      <c r="BC165" s="2"/>
      <c r="BD165" s="2"/>
    </row>
    <row r="166" spans="28:56" x14ac:dyDescent="0.25">
      <c r="AB166" s="2"/>
      <c r="AC166" s="2"/>
      <c r="AD166" s="10"/>
      <c r="AE166" s="2"/>
      <c r="AF166" s="2"/>
      <c r="AG166" s="2"/>
      <c r="AH166" s="10"/>
      <c r="AI166" s="2"/>
      <c r="AJ166" s="2"/>
      <c r="AK166" s="2"/>
      <c r="AL166" s="10"/>
      <c r="AM166" s="2"/>
      <c r="AN166" s="2"/>
      <c r="AO166" s="2"/>
      <c r="AP166" s="10"/>
      <c r="AQ166" s="2"/>
      <c r="AR166" s="2"/>
      <c r="AS166" s="2"/>
      <c r="AT166" s="10"/>
      <c r="AU166" s="2"/>
      <c r="AV166" s="2"/>
      <c r="AW166" s="2"/>
      <c r="AX166" s="10"/>
      <c r="AY166" s="2"/>
      <c r="AZ166" s="2"/>
      <c r="BA166" s="2"/>
      <c r="BB166" s="10"/>
      <c r="BC166" s="2"/>
      <c r="BD166" s="2"/>
    </row>
    <row r="167" spans="28:56" x14ac:dyDescent="0.25">
      <c r="AB167" s="2"/>
      <c r="AC167" s="2"/>
      <c r="AD167" s="10"/>
      <c r="AE167" s="2"/>
      <c r="AF167" s="2"/>
      <c r="AG167" s="2"/>
      <c r="AH167" s="10"/>
      <c r="AI167" s="2"/>
      <c r="AJ167" s="2"/>
      <c r="AK167" s="2"/>
      <c r="AL167" s="10"/>
      <c r="AM167" s="2"/>
      <c r="AN167" s="2"/>
      <c r="AO167" s="2"/>
      <c r="AP167" s="10"/>
      <c r="AQ167" s="2"/>
      <c r="AR167" s="2"/>
      <c r="AS167" s="2"/>
      <c r="AT167" s="10"/>
      <c r="AU167" s="2"/>
      <c r="AV167" s="2"/>
      <c r="AW167" s="2"/>
      <c r="AX167" s="10"/>
      <c r="AY167" s="2"/>
      <c r="AZ167" s="2"/>
      <c r="BA167" s="2"/>
      <c r="BB167" s="10"/>
      <c r="BC167" s="2"/>
      <c r="BD167" s="2"/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D22A-0BDF-4B27-A8B3-62C76C0AFC6A}">
  <dimension ref="A1:AJ171"/>
  <sheetViews>
    <sheetView zoomScale="93" zoomScaleNormal="93" workbookViewId="0">
      <selection activeCell="U10" sqref="U10"/>
    </sheetView>
  </sheetViews>
  <sheetFormatPr defaultRowHeight="15" x14ac:dyDescent="0.25"/>
  <cols>
    <col min="13" max="13" width="10.7109375" bestFit="1" customWidth="1"/>
    <col min="14" max="14" width="9.5703125" bestFit="1" customWidth="1"/>
    <col min="26" max="26" width="9.5703125" bestFit="1" customWidth="1"/>
    <col min="27" max="34" width="9.5703125" customWidth="1"/>
    <col min="36" max="36" width="9.140625" style="1"/>
  </cols>
  <sheetData>
    <row r="1" spans="1:36" x14ac:dyDescent="0.25">
      <c r="A1" t="s">
        <v>25</v>
      </c>
      <c r="B1" s="1" t="s">
        <v>73</v>
      </c>
      <c r="C1" s="1"/>
      <c r="D1" s="1"/>
      <c r="E1" s="1"/>
      <c r="J1" t="s">
        <v>27</v>
      </c>
      <c r="K1" t="s">
        <v>23</v>
      </c>
      <c r="L1" s="7">
        <v>4.6880000000000008E-13</v>
      </c>
      <c r="N1" t="s">
        <v>26</v>
      </c>
      <c r="O1" s="5">
        <v>4.4576000000000006E-13</v>
      </c>
      <c r="R1" t="s">
        <v>47</v>
      </c>
      <c r="S1">
        <v>168.3</v>
      </c>
      <c r="T1" t="s">
        <v>49</v>
      </c>
      <c r="U1">
        <f>S1/2</f>
        <v>84.15</v>
      </c>
      <c r="W1">
        <f>S1-2*12.61</f>
        <v>143.08000000000001</v>
      </c>
    </row>
    <row r="2" spans="1:36" x14ac:dyDescent="0.25">
      <c r="A2" t="s">
        <v>39</v>
      </c>
      <c r="K2" t="s">
        <v>28</v>
      </c>
      <c r="L2" s="6">
        <v>2.88</v>
      </c>
      <c r="O2" s="4">
        <v>2.88</v>
      </c>
      <c r="R2" t="s">
        <v>48</v>
      </c>
      <c r="S2">
        <f>S1-2*12.76</f>
        <v>142.78</v>
      </c>
      <c r="T2" t="s">
        <v>50</v>
      </c>
      <c r="U2">
        <f>S2/2</f>
        <v>71.39</v>
      </c>
    </row>
    <row r="3" spans="1:36" x14ac:dyDescent="0.25">
      <c r="A3" t="s">
        <v>38</v>
      </c>
      <c r="D3" t="s">
        <v>58</v>
      </c>
    </row>
    <row r="4" spans="1:36" x14ac:dyDescent="0.25">
      <c r="A4" t="s">
        <v>37</v>
      </c>
    </row>
    <row r="5" spans="1:36" x14ac:dyDescent="0.25">
      <c r="A5" t="s">
        <v>57</v>
      </c>
      <c r="D5" t="s">
        <v>24</v>
      </c>
      <c r="M5" t="s">
        <v>53</v>
      </c>
      <c r="N5">
        <v>84.15</v>
      </c>
      <c r="Y5" t="s">
        <v>53</v>
      </c>
      <c r="Z5">
        <f>U2</f>
        <v>71.39</v>
      </c>
    </row>
    <row r="6" spans="1:36" x14ac:dyDescent="0.25">
      <c r="A6" t="s">
        <v>36</v>
      </c>
      <c r="D6" t="s">
        <v>45</v>
      </c>
      <c r="AI6" s="2"/>
      <c r="AJ6" s="10"/>
    </row>
    <row r="7" spans="1:36" x14ac:dyDescent="0.25">
      <c r="D7" t="s">
        <v>44</v>
      </c>
      <c r="E7" t="s">
        <v>46</v>
      </c>
      <c r="G7" t="s">
        <v>77</v>
      </c>
      <c r="H7" t="s">
        <v>76</v>
      </c>
      <c r="J7" t="s">
        <v>78</v>
      </c>
      <c r="K7" t="s">
        <v>59</v>
      </c>
      <c r="M7" t="s">
        <v>51</v>
      </c>
      <c r="N7" t="s">
        <v>52</v>
      </c>
      <c r="P7" t="s">
        <v>60</v>
      </c>
      <c r="Q7" t="s">
        <v>79</v>
      </c>
      <c r="S7" t="s">
        <v>80</v>
      </c>
      <c r="T7" t="s">
        <v>61</v>
      </c>
      <c r="V7" t="s">
        <v>81</v>
      </c>
      <c r="W7" t="s">
        <v>82</v>
      </c>
      <c r="Y7" t="s">
        <v>51</v>
      </c>
      <c r="Z7" t="s">
        <v>52</v>
      </c>
      <c r="AB7" t="s">
        <v>83</v>
      </c>
      <c r="AC7" t="s">
        <v>84</v>
      </c>
      <c r="AE7" t="s">
        <v>85</v>
      </c>
      <c r="AF7" t="s">
        <v>86</v>
      </c>
      <c r="AH7" t="s">
        <v>87</v>
      </c>
      <c r="AI7" t="s">
        <v>88</v>
      </c>
      <c r="AJ7" s="10"/>
    </row>
    <row r="8" spans="1:36" x14ac:dyDescent="0.25">
      <c r="D8" t="s">
        <v>0</v>
      </c>
      <c r="E8" t="s">
        <v>1</v>
      </c>
      <c r="G8" t="s">
        <v>0</v>
      </c>
      <c r="H8" t="s">
        <v>1</v>
      </c>
      <c r="J8" t="s">
        <v>0</v>
      </c>
      <c r="K8" t="s">
        <v>1</v>
      </c>
      <c r="M8">
        <v>15.5</v>
      </c>
      <c r="N8" s="2">
        <f>-SQRT($N$5^2-M8^2)</f>
        <v>-82.710171684019613</v>
      </c>
      <c r="P8" t="s">
        <v>0</v>
      </c>
      <c r="Q8" t="s">
        <v>1</v>
      </c>
      <c r="S8" t="s">
        <v>0</v>
      </c>
      <c r="T8" t="s">
        <v>1</v>
      </c>
      <c r="U8" s="2"/>
      <c r="V8" t="s">
        <v>0</v>
      </c>
      <c r="W8" t="s">
        <v>1</v>
      </c>
      <c r="X8" s="2"/>
      <c r="Y8">
        <f>M8</f>
        <v>15.5</v>
      </c>
      <c r="Z8" s="2">
        <f>-SQRT($Z$5^2-Y8^2)</f>
        <v>-69.687029639668239</v>
      </c>
      <c r="AA8" s="2"/>
      <c r="AB8" t="s">
        <v>0</v>
      </c>
      <c r="AC8" t="s">
        <v>1</v>
      </c>
      <c r="AD8" s="2"/>
      <c r="AE8" t="s">
        <v>0</v>
      </c>
      <c r="AF8" t="s">
        <v>1</v>
      </c>
      <c r="AH8" t="s">
        <v>0</v>
      </c>
      <c r="AI8" t="s">
        <v>1</v>
      </c>
      <c r="AJ8" s="10"/>
    </row>
    <row r="9" spans="1:36" x14ac:dyDescent="0.25">
      <c r="D9" s="2">
        <v>6.4229404460000001</v>
      </c>
      <c r="E9" s="2">
        <v>-83.904519160000007</v>
      </c>
      <c r="G9" s="2">
        <v>7.4847222029999996</v>
      </c>
      <c r="H9" s="2">
        <v>-83.816474709999994</v>
      </c>
      <c r="I9" s="2"/>
      <c r="J9" s="2">
        <v>7.5974862659999998</v>
      </c>
      <c r="K9" s="2">
        <v>-83.806328530000002</v>
      </c>
      <c r="M9">
        <v>13</v>
      </c>
      <c r="N9" s="2">
        <f t="shared" ref="N9:N72" si="0">-SQRT($N$5^2-M9^2)</f>
        <v>-83.139776882067707</v>
      </c>
      <c r="P9" s="2">
        <v>8.949810652</v>
      </c>
      <c r="Q9" s="2">
        <v>-83.672715920000002</v>
      </c>
      <c r="S9" s="2">
        <v>9.1139593970000004</v>
      </c>
      <c r="T9" s="2">
        <v>-83.654995330000006</v>
      </c>
      <c r="U9" s="2"/>
      <c r="V9" s="2">
        <v>11.11105648</v>
      </c>
      <c r="W9" s="2">
        <v>-83.413229909999998</v>
      </c>
      <c r="X9" s="2"/>
      <c r="Y9">
        <f t="shared" ref="Y9:Y72" si="1">M9</f>
        <v>13</v>
      </c>
      <c r="Z9" s="2">
        <f t="shared" ref="Z9:Z72" si="2">-SQRT($Z$5^2-Y9^2)</f>
        <v>-70.19638238541927</v>
      </c>
      <c r="AA9" s="2"/>
      <c r="AB9" s="2">
        <v>11.367232789999999</v>
      </c>
      <c r="AC9" s="2">
        <v>-83.378705429999997</v>
      </c>
      <c r="AD9" s="2"/>
      <c r="AE9" s="2">
        <v>14.80554122</v>
      </c>
      <c r="AF9" s="2">
        <v>-82.837301069999995</v>
      </c>
      <c r="AG9" s="2"/>
      <c r="AH9" s="2">
        <v>15.265327299999999</v>
      </c>
      <c r="AI9" s="2">
        <v>-82.753805240000005</v>
      </c>
      <c r="AJ9" s="10"/>
    </row>
    <row r="10" spans="1:36" x14ac:dyDescent="0.25">
      <c r="D10" s="2">
        <v>6.4150597420000004</v>
      </c>
      <c r="E10" s="2">
        <v>-83.792997009999993</v>
      </c>
      <c r="G10" s="2">
        <v>7.4702850769999998</v>
      </c>
      <c r="H10" s="2">
        <v>-83.726817920000002</v>
      </c>
      <c r="I10" s="2"/>
      <c r="J10" s="2">
        <v>7.5829616399999997</v>
      </c>
      <c r="K10" s="2">
        <v>-83.717498180000007</v>
      </c>
      <c r="M10">
        <v>12</v>
      </c>
      <c r="N10" s="2">
        <f t="shared" si="0"/>
        <v>-83.28999039500485</v>
      </c>
      <c r="P10" s="2">
        <v>8.9316214410000008</v>
      </c>
      <c r="Q10" s="2">
        <v>-83.566849910000002</v>
      </c>
      <c r="S10" s="2">
        <v>9.0944487980000002</v>
      </c>
      <c r="T10" s="2">
        <v>-83.547572099999996</v>
      </c>
      <c r="U10" s="2"/>
      <c r="V10" s="2">
        <v>11.085589260000001</v>
      </c>
      <c r="W10" s="2">
        <v>-83.285260550000004</v>
      </c>
      <c r="X10" s="2"/>
      <c r="Y10">
        <f t="shared" si="1"/>
        <v>12</v>
      </c>
      <c r="Z10" s="2">
        <f>-SQRT($Z$5^2-Y10^2)</f>
        <v>-70.374228947818679</v>
      </c>
      <c r="AA10" s="2"/>
      <c r="AB10" s="2">
        <v>11.340516579999999</v>
      </c>
      <c r="AC10" s="2">
        <v>-83.248281059999997</v>
      </c>
      <c r="AD10" s="2"/>
      <c r="AE10" s="2">
        <v>14.764967179999999</v>
      </c>
      <c r="AF10" s="2">
        <v>-82.674846919999993</v>
      </c>
      <c r="AG10" s="2"/>
      <c r="AH10" s="2">
        <v>15.238074429999999</v>
      </c>
      <c r="AI10" s="2">
        <v>-82.633877170000005</v>
      </c>
      <c r="AJ10" s="10"/>
    </row>
    <row r="11" spans="1:36" x14ac:dyDescent="0.25">
      <c r="D11" s="2">
        <v>6.4042790390000004</v>
      </c>
      <c r="E11" s="2">
        <v>-83.681777850000003</v>
      </c>
      <c r="G11" s="2">
        <v>7.4495589180000001</v>
      </c>
      <c r="H11" s="2">
        <v>-83.600025419999994</v>
      </c>
      <c r="I11" s="2"/>
      <c r="J11" s="2">
        <v>7.5625948259999998</v>
      </c>
      <c r="K11" s="2">
        <v>-83.594661119999998</v>
      </c>
      <c r="M11" s="2">
        <v>11</v>
      </c>
      <c r="N11" s="2">
        <f t="shared" si="0"/>
        <v>-83.427947955106745</v>
      </c>
      <c r="P11" s="2">
        <v>8.9048010180000006</v>
      </c>
      <c r="Q11" s="2">
        <v>-83.417267949999996</v>
      </c>
      <c r="S11" s="2">
        <v>9.0660408449999998</v>
      </c>
      <c r="T11" s="2">
        <v>-83.39574451</v>
      </c>
      <c r="U11" s="2"/>
      <c r="V11" s="2">
        <v>11.04725513</v>
      </c>
      <c r="W11" s="2">
        <v>-83.104691209999999</v>
      </c>
      <c r="X11" s="2"/>
      <c r="Y11">
        <f t="shared" si="1"/>
        <v>11</v>
      </c>
      <c r="Z11" s="2">
        <f t="shared" si="2"/>
        <v>-70.537451754369471</v>
      </c>
      <c r="AA11" s="2"/>
      <c r="AB11" s="2">
        <v>11.30042765</v>
      </c>
      <c r="AC11" s="2">
        <v>-83.064248899999996</v>
      </c>
      <c r="AD11" s="2"/>
      <c r="AE11" s="2">
        <v>14.70364067</v>
      </c>
      <c r="AF11" s="2">
        <v>-82.446032169999995</v>
      </c>
      <c r="AG11" s="2"/>
      <c r="AH11" s="2">
        <v>15.19448839</v>
      </c>
      <c r="AI11" s="2">
        <v>-82.457987290000005</v>
      </c>
      <c r="AJ11" s="10"/>
    </row>
    <row r="12" spans="1:36" x14ac:dyDescent="0.25">
      <c r="D12" s="2">
        <v>6.3906390000000002</v>
      </c>
      <c r="E12" s="2">
        <v>-83.571092609999994</v>
      </c>
      <c r="G12" s="2">
        <v>7.4267497669999996</v>
      </c>
      <c r="H12" s="2">
        <v>-83.473555480000002</v>
      </c>
      <c r="I12" s="2"/>
      <c r="J12" s="2">
        <v>7.5398081360000004</v>
      </c>
      <c r="K12" s="2">
        <v>-83.469372849999999</v>
      </c>
      <c r="M12" s="2">
        <v>10</v>
      </c>
      <c r="N12" s="2">
        <f t="shared" si="0"/>
        <v>-83.55371027069954</v>
      </c>
      <c r="P12" s="2">
        <v>8.8748086950000005</v>
      </c>
      <c r="Q12" s="2">
        <v>-83.268247579999993</v>
      </c>
      <c r="S12" s="2">
        <v>9.0346482740000003</v>
      </c>
      <c r="T12" s="2">
        <v>-83.244463100000004</v>
      </c>
      <c r="U12" s="2"/>
      <c r="V12" s="2">
        <v>11.004641169999999</v>
      </c>
      <c r="W12" s="2">
        <v>-82.925032970000004</v>
      </c>
      <c r="X12" s="2"/>
      <c r="Y12">
        <f t="shared" si="1"/>
        <v>10</v>
      </c>
      <c r="Z12" s="2">
        <f t="shared" si="2"/>
        <v>-70.686152109164922</v>
      </c>
      <c r="AA12" s="2"/>
      <c r="AB12" s="2">
        <v>11.25618674</v>
      </c>
      <c r="AC12" s="2">
        <v>-82.881118310000005</v>
      </c>
      <c r="AD12" s="2"/>
      <c r="AE12" s="2">
        <v>14.63691405</v>
      </c>
      <c r="AF12" s="2">
        <v>-82.218665939999994</v>
      </c>
      <c r="AG12" s="2"/>
      <c r="AH12" s="2">
        <v>15.12990682</v>
      </c>
      <c r="AI12" s="2">
        <v>-82.223113600000005</v>
      </c>
      <c r="AJ12" s="10"/>
    </row>
    <row r="13" spans="1:36" x14ac:dyDescent="0.25">
      <c r="D13" s="2">
        <v>6.3741268189999998</v>
      </c>
      <c r="E13" s="2">
        <v>-83.460717880000004</v>
      </c>
      <c r="G13" s="2">
        <v>7.401563372</v>
      </c>
      <c r="H13" s="2">
        <v>-83.347436689999995</v>
      </c>
      <c r="I13" s="2"/>
      <c r="J13" s="2">
        <v>7.5141677229999999</v>
      </c>
      <c r="K13" s="2">
        <v>-83.341651119999995</v>
      </c>
      <c r="M13" s="2">
        <v>9.5</v>
      </c>
      <c r="N13" s="2">
        <f t="shared" si="0"/>
        <v>-83.612035616889514</v>
      </c>
      <c r="P13" s="2">
        <v>8.8414387919999999</v>
      </c>
      <c r="Q13" s="2">
        <v>-83.119827040000004</v>
      </c>
      <c r="S13" s="2">
        <v>9.0000922750000001</v>
      </c>
      <c r="T13" s="2">
        <v>-83.093750720000003</v>
      </c>
      <c r="U13" s="2"/>
      <c r="V13" s="2">
        <v>10.95703191</v>
      </c>
      <c r="W13" s="2">
        <v>-82.746485640000003</v>
      </c>
      <c r="X13" s="2"/>
      <c r="Y13">
        <f t="shared" si="1"/>
        <v>9.5</v>
      </c>
      <c r="Z13" s="2">
        <f t="shared" si="2"/>
        <v>-70.755085329607226</v>
      </c>
      <c r="AA13" s="2"/>
      <c r="AB13" s="2">
        <v>11.207122160000001</v>
      </c>
      <c r="AC13" s="2">
        <v>-82.699070000000006</v>
      </c>
      <c r="AD13" s="2"/>
      <c r="AE13" s="2">
        <v>14.56441953</v>
      </c>
      <c r="AF13" s="2">
        <v>-81.992881199999999</v>
      </c>
      <c r="AG13" s="2"/>
      <c r="AH13" s="2">
        <v>15.05817663</v>
      </c>
      <c r="AI13" s="2">
        <v>-81.990571520000003</v>
      </c>
      <c r="AJ13" s="10"/>
    </row>
    <row r="14" spans="1:36" x14ac:dyDescent="0.25">
      <c r="D14" s="2">
        <v>6.3548011600000001</v>
      </c>
      <c r="E14" s="2">
        <v>-83.350952789999994</v>
      </c>
      <c r="G14" s="2">
        <v>7.3732224610000001</v>
      </c>
      <c r="H14" s="2">
        <v>-83.222204730000001</v>
      </c>
      <c r="I14" s="2"/>
      <c r="J14" s="2">
        <v>7.4853495800000003</v>
      </c>
      <c r="K14" s="2">
        <v>-83.214656059999996</v>
      </c>
      <c r="M14" s="2">
        <v>9.1697131990000003</v>
      </c>
      <c r="N14" s="2">
        <f t="shared" si="0"/>
        <v>-83.648902323031635</v>
      </c>
      <c r="P14" s="2">
        <v>8.8040617569999995</v>
      </c>
      <c r="Q14" s="2">
        <v>-82.972621189999998</v>
      </c>
      <c r="S14" s="2">
        <v>8.9616407959999993</v>
      </c>
      <c r="T14" s="2">
        <v>-82.944245929999994</v>
      </c>
      <c r="U14" s="2"/>
      <c r="V14" s="2">
        <v>10.90486233</v>
      </c>
      <c r="W14" s="2">
        <v>-82.569530619999995</v>
      </c>
      <c r="X14" s="2"/>
      <c r="Y14" s="2">
        <f>M14</f>
        <v>9.1697131990000003</v>
      </c>
      <c r="Z14" s="2">
        <f t="shared" si="2"/>
        <v>-70.798647302389085</v>
      </c>
      <c r="AA14" s="2"/>
      <c r="AB14" s="2">
        <v>11.153414290000001</v>
      </c>
      <c r="AC14" s="2">
        <v>-82.518657489999995</v>
      </c>
      <c r="AD14" s="2"/>
      <c r="AE14" s="2">
        <v>14.485237890000001</v>
      </c>
      <c r="AF14" s="2">
        <v>-81.769764989999999</v>
      </c>
      <c r="AG14" s="2"/>
      <c r="AH14" s="2">
        <v>14.97886761</v>
      </c>
      <c r="AI14" s="2">
        <v>-81.760276439999998</v>
      </c>
      <c r="AJ14" s="10"/>
    </row>
    <row r="15" spans="1:36" x14ac:dyDescent="0.25">
      <c r="D15" s="2">
        <v>6.3326349779999997</v>
      </c>
      <c r="E15" s="2">
        <v>-83.241570179999997</v>
      </c>
      <c r="G15" s="2">
        <v>7.3412763009999997</v>
      </c>
      <c r="H15" s="2">
        <v>-83.097739759999996</v>
      </c>
      <c r="I15" s="2"/>
      <c r="J15" s="2">
        <v>7.4528511609999999</v>
      </c>
      <c r="K15" s="2">
        <v>-83.088481259999995</v>
      </c>
      <c r="M15" s="2">
        <v>9.1295178969999995</v>
      </c>
      <c r="N15" s="2">
        <f t="shared" si="0"/>
        <v>-83.653298817012342</v>
      </c>
      <c r="P15" s="2">
        <v>8.7620834290000005</v>
      </c>
      <c r="Q15" s="2">
        <v>-82.826537200000004</v>
      </c>
      <c r="S15" s="2">
        <v>8.9186101210000004</v>
      </c>
      <c r="T15" s="2">
        <v>-82.795868650000003</v>
      </c>
      <c r="U15" s="2"/>
      <c r="V15" s="2">
        <v>10.847427809999999</v>
      </c>
      <c r="W15" s="2">
        <v>-82.394062160000004</v>
      </c>
      <c r="X15" s="2"/>
      <c r="Y15">
        <f t="shared" si="1"/>
        <v>9.1295178969999995</v>
      </c>
      <c r="Z15" s="2">
        <f t="shared" si="2"/>
        <v>-70.803841724643419</v>
      </c>
      <c r="AA15" s="2"/>
      <c r="AB15" s="2">
        <v>11.094362050000001</v>
      </c>
      <c r="AC15" s="2">
        <v>-82.339768199999995</v>
      </c>
      <c r="AD15" s="2"/>
      <c r="AE15" s="2">
        <v>14.398800720000001</v>
      </c>
      <c r="AF15" s="2">
        <v>-81.549158570000003</v>
      </c>
      <c r="AG15" s="2"/>
      <c r="AH15" s="2">
        <v>14.891736310000001</v>
      </c>
      <c r="AI15" s="2">
        <v>-81.533273339999994</v>
      </c>
      <c r="AJ15" s="10"/>
    </row>
    <row r="16" spans="1:36" x14ac:dyDescent="0.25">
      <c r="D16" s="2">
        <v>6.3076761970000002</v>
      </c>
      <c r="E16" s="2">
        <v>-83.132767189999996</v>
      </c>
      <c r="G16" s="2">
        <v>7.3057876679999998</v>
      </c>
      <c r="H16" s="2">
        <v>-82.974262879999998</v>
      </c>
      <c r="I16" s="2"/>
      <c r="J16" s="2">
        <v>7.4166762869999996</v>
      </c>
      <c r="K16" s="2">
        <v>-82.963256130000005</v>
      </c>
      <c r="M16" s="2">
        <v>9.0819776149999996</v>
      </c>
      <c r="N16" s="2">
        <f t="shared" si="0"/>
        <v>-83.658473465636703</v>
      </c>
      <c r="P16" s="2">
        <v>8.7156183209999991</v>
      </c>
      <c r="Q16" s="2">
        <v>-82.681846989999997</v>
      </c>
      <c r="S16" s="2">
        <v>8.8710444529999997</v>
      </c>
      <c r="T16" s="2">
        <v>-82.648912249999995</v>
      </c>
      <c r="U16" s="2"/>
      <c r="V16" s="2">
        <v>10.784592460000001</v>
      </c>
      <c r="W16" s="2">
        <v>-82.220491019999997</v>
      </c>
      <c r="X16" s="2"/>
      <c r="Y16">
        <f t="shared" si="1"/>
        <v>9.0819776149999996</v>
      </c>
      <c r="Z16" s="2">
        <f t="shared" si="2"/>
        <v>-70.809955391884259</v>
      </c>
      <c r="AA16" s="2"/>
      <c r="AB16" s="2">
        <v>11.029778479999999</v>
      </c>
      <c r="AC16" s="2">
        <v>-82.162838100000002</v>
      </c>
      <c r="AD16" s="2"/>
      <c r="AE16" s="2">
        <v>14.305407049999999</v>
      </c>
      <c r="AF16" s="2">
        <v>-81.331453190000005</v>
      </c>
      <c r="AG16" s="2"/>
      <c r="AH16" s="2">
        <v>14.79693305</v>
      </c>
      <c r="AI16" s="2">
        <v>-81.309231139999994</v>
      </c>
      <c r="AJ16" s="10"/>
    </row>
    <row r="17" spans="4:36" x14ac:dyDescent="0.25">
      <c r="D17" s="2">
        <v>6.2800436189999997</v>
      </c>
      <c r="E17" s="2">
        <v>-83.024939399999994</v>
      </c>
      <c r="G17" s="2">
        <v>7.266986245</v>
      </c>
      <c r="H17" s="2">
        <v>-82.851778409999994</v>
      </c>
      <c r="I17" s="2"/>
      <c r="J17" s="2">
        <v>7.3770940720000002</v>
      </c>
      <c r="K17" s="2">
        <v>-82.839081629999995</v>
      </c>
      <c r="M17" s="2">
        <v>9.0272057910000001</v>
      </c>
      <c r="N17" s="2">
        <f t="shared" si="0"/>
        <v>-83.664401364062471</v>
      </c>
      <c r="P17" s="2">
        <v>8.665113023</v>
      </c>
      <c r="Q17" s="2">
        <v>-82.538506819999995</v>
      </c>
      <c r="S17" s="2">
        <v>8.8193520599999999</v>
      </c>
      <c r="T17" s="2">
        <v>-82.503345850000002</v>
      </c>
      <c r="U17" s="2"/>
      <c r="V17" s="2">
        <v>10.71674331</v>
      </c>
      <c r="W17" s="2">
        <v>-82.04880532</v>
      </c>
      <c r="X17" s="2"/>
      <c r="Y17">
        <f t="shared" si="1"/>
        <v>9.0272057910000001</v>
      </c>
      <c r="Z17" s="2">
        <f t="shared" si="2"/>
        <v>-70.816958813598717</v>
      </c>
      <c r="AA17" s="2"/>
      <c r="AB17" s="2">
        <v>10.96001287</v>
      </c>
      <c r="AC17" s="2">
        <v>-81.987873890000003</v>
      </c>
      <c r="AD17" s="2"/>
      <c r="AE17" s="2">
        <v>14.205610679999999</v>
      </c>
      <c r="AF17" s="2">
        <v>-81.11659109</v>
      </c>
      <c r="AG17" s="2"/>
      <c r="AH17" s="2">
        <v>14.69523961</v>
      </c>
      <c r="AI17" s="2">
        <v>-81.088265160000006</v>
      </c>
      <c r="AJ17" s="10"/>
    </row>
    <row r="18" spans="4:36" x14ac:dyDescent="0.25">
      <c r="D18" s="2">
        <v>6.2497285839999996</v>
      </c>
      <c r="E18" s="2">
        <v>-82.917921079999999</v>
      </c>
      <c r="G18" s="2">
        <v>7.2251370780000004</v>
      </c>
      <c r="H18" s="2">
        <v>-82.730195570000006</v>
      </c>
      <c r="I18" s="2"/>
      <c r="J18" s="2">
        <v>7.3344563000000003</v>
      </c>
      <c r="K18" s="2">
        <v>-82.716032569999996</v>
      </c>
      <c r="M18" s="2">
        <v>8.9653795340000002</v>
      </c>
      <c r="N18" s="2">
        <f t="shared" si="0"/>
        <v>-83.671049173602057</v>
      </c>
      <c r="P18" s="2">
        <v>8.6110154879999996</v>
      </c>
      <c r="Q18" s="2">
        <v>-82.396356420000004</v>
      </c>
      <c r="S18" s="2">
        <v>8.76397285</v>
      </c>
      <c r="T18" s="2">
        <v>-82.359012539999995</v>
      </c>
      <c r="U18" s="2"/>
      <c r="V18" s="2">
        <v>10.64440227</v>
      </c>
      <c r="W18" s="2">
        <v>-81.878806679999997</v>
      </c>
      <c r="X18" s="2"/>
      <c r="Y18">
        <f t="shared" si="1"/>
        <v>8.9653795340000002</v>
      </c>
      <c r="Z18" s="2">
        <f t="shared" si="2"/>
        <v>-70.824812529305959</v>
      </c>
      <c r="AA18" s="2"/>
      <c r="AB18" s="2">
        <v>10.88559515</v>
      </c>
      <c r="AC18" s="2">
        <v>-81.814676899999995</v>
      </c>
      <c r="AD18" s="2"/>
      <c r="AE18" s="2">
        <v>14.100014740000001</v>
      </c>
      <c r="AF18" s="2">
        <v>-80.90431237</v>
      </c>
      <c r="AG18" s="2"/>
      <c r="AH18" s="2">
        <v>14.58737371</v>
      </c>
      <c r="AI18" s="2">
        <v>-80.870054159999995</v>
      </c>
      <c r="AJ18" s="10"/>
    </row>
    <row r="19" spans="4:36" x14ac:dyDescent="0.25">
      <c r="D19" s="2">
        <v>6.2166655689999999</v>
      </c>
      <c r="E19" s="2">
        <v>-82.811437069999997</v>
      </c>
      <c r="G19" s="2">
        <v>7.1805857240000002</v>
      </c>
      <c r="H19" s="2">
        <v>-82.609799140000007</v>
      </c>
      <c r="I19" s="2"/>
      <c r="J19" s="2">
        <v>7.2890132840000001</v>
      </c>
      <c r="K19" s="2">
        <v>-82.594039129999999</v>
      </c>
      <c r="M19" s="2">
        <v>8.8965480140000004</v>
      </c>
      <c r="N19" s="2">
        <f t="shared" si="0"/>
        <v>-83.67839585839701</v>
      </c>
      <c r="P19" s="2">
        <v>8.5537999370000009</v>
      </c>
      <c r="Q19" s="2">
        <v>-82.25569849</v>
      </c>
      <c r="S19" s="2">
        <v>8.7053924370000004</v>
      </c>
      <c r="T19" s="2">
        <v>-82.216219640000006</v>
      </c>
      <c r="U19" s="2"/>
      <c r="V19" s="2">
        <v>10.56822339</v>
      </c>
      <c r="W19" s="2">
        <v>-81.710821820000007</v>
      </c>
      <c r="X19" s="2"/>
      <c r="Y19">
        <f t="shared" si="1"/>
        <v>8.8965480140000004</v>
      </c>
      <c r="Z19" s="2">
        <f t="shared" si="2"/>
        <v>-70.833491608381081</v>
      </c>
      <c r="AA19" s="2"/>
      <c r="AB19" s="2">
        <v>10.807211349999999</v>
      </c>
      <c r="AC19" s="2">
        <v>-81.643574529999995</v>
      </c>
      <c r="AD19" s="2"/>
      <c r="AE19" s="2">
        <v>13.989461970000001</v>
      </c>
      <c r="AF19" s="2">
        <v>-80.695007140000001</v>
      </c>
      <c r="AG19" s="2"/>
      <c r="AH19" s="2">
        <v>14.474197999999999</v>
      </c>
      <c r="AI19" s="2">
        <v>-80.654773250000005</v>
      </c>
      <c r="AJ19" s="10"/>
    </row>
    <row r="20" spans="4:36" x14ac:dyDescent="0.25">
      <c r="D20" s="2">
        <v>6.1808590450000001</v>
      </c>
      <c r="E20" s="2">
        <v>-82.705507339999997</v>
      </c>
      <c r="G20" s="2">
        <v>7.1333812300000004</v>
      </c>
      <c r="H20" s="2">
        <v>-82.490285369999995</v>
      </c>
      <c r="I20" s="2"/>
      <c r="J20" s="2">
        <v>7.2408594370000001</v>
      </c>
      <c r="K20" s="2">
        <v>-82.472904600000007</v>
      </c>
      <c r="M20" s="2">
        <v>8.8242429740000006</v>
      </c>
      <c r="N20" s="2">
        <f t="shared" si="0"/>
        <v>-83.686051621138233</v>
      </c>
      <c r="P20" s="2">
        <v>8.4935027600000002</v>
      </c>
      <c r="Q20" s="2">
        <v>-82.116174860000001</v>
      </c>
      <c r="S20" s="2">
        <v>8.6436541370000004</v>
      </c>
      <c r="T20" s="2">
        <v>-82.074601670000007</v>
      </c>
      <c r="U20" s="2"/>
      <c r="V20" s="2">
        <v>10.48826717</v>
      </c>
      <c r="W20" s="2">
        <v>-81.544404999999998</v>
      </c>
      <c r="X20" s="2"/>
      <c r="Y20">
        <f t="shared" si="1"/>
        <v>8.8242429740000006</v>
      </c>
      <c r="Z20" s="2">
        <f t="shared" si="2"/>
        <v>-70.842535499061668</v>
      </c>
      <c r="AA20" s="2"/>
      <c r="AB20" s="2">
        <v>10.724945310000001</v>
      </c>
      <c r="AC20" s="2">
        <v>-81.47410343</v>
      </c>
      <c r="AD20" s="2"/>
      <c r="AE20" s="2">
        <v>13.87404467</v>
      </c>
      <c r="AF20" s="2">
        <v>-80.488083950000004</v>
      </c>
      <c r="AG20" s="2"/>
      <c r="AH20" s="2">
        <v>14.356047050000001</v>
      </c>
      <c r="AI20" s="2">
        <v>-80.442040550000002</v>
      </c>
      <c r="AJ20" s="10"/>
    </row>
    <row r="21" spans="4:36" x14ac:dyDescent="0.25">
      <c r="D21" s="2">
        <v>6.1424412420000003</v>
      </c>
      <c r="E21" s="2">
        <v>-82.600492720000005</v>
      </c>
      <c r="G21" s="2">
        <v>7.0836710749999998</v>
      </c>
      <c r="H21" s="2">
        <v>-82.371800660000005</v>
      </c>
      <c r="I21" s="2"/>
      <c r="J21" s="2">
        <v>7.1901677949999998</v>
      </c>
      <c r="K21" s="2">
        <v>-82.352821379999995</v>
      </c>
      <c r="M21" s="2">
        <v>8.745856195</v>
      </c>
      <c r="N21" s="2">
        <f t="shared" si="0"/>
        <v>-83.694279968325077</v>
      </c>
      <c r="P21" s="2">
        <v>8.4302836489999997</v>
      </c>
      <c r="Q21" s="2">
        <v>-81.977961179999994</v>
      </c>
      <c r="S21" s="2">
        <v>8.5789293190000002</v>
      </c>
      <c r="T21" s="2">
        <v>-81.934334210000003</v>
      </c>
      <c r="U21" s="2"/>
      <c r="V21" s="2">
        <v>10.404776099999999</v>
      </c>
      <c r="W21" s="2">
        <v>-81.3797462</v>
      </c>
      <c r="X21" s="2"/>
      <c r="Y21">
        <f t="shared" si="1"/>
        <v>8.745856195</v>
      </c>
      <c r="Z21" s="2">
        <f t="shared" si="2"/>
        <v>-70.852255429283133</v>
      </c>
      <c r="AA21" s="2"/>
      <c r="AB21" s="2">
        <v>10.63905256</v>
      </c>
      <c r="AC21" s="2">
        <v>-81.306454549999998</v>
      </c>
      <c r="AD21" s="2"/>
      <c r="AE21" s="2">
        <v>13.754099439999999</v>
      </c>
      <c r="AF21" s="2">
        <v>-80.283769320000005</v>
      </c>
      <c r="AG21" s="2"/>
      <c r="AH21" s="2">
        <v>14.23320769</v>
      </c>
      <c r="AI21" s="2">
        <v>-80.231866420000003</v>
      </c>
      <c r="AJ21" s="10"/>
    </row>
    <row r="22" spans="4:36" x14ac:dyDescent="0.25">
      <c r="D22" s="2">
        <v>6.1016605669999997</v>
      </c>
      <c r="E22" s="2">
        <v>-82.496948610000004</v>
      </c>
      <c r="G22" s="2">
        <v>7.0315054569999997</v>
      </c>
      <c r="H22" s="2">
        <v>-82.254373430000001</v>
      </c>
      <c r="I22" s="2"/>
      <c r="J22" s="2">
        <v>7.1369959109999996</v>
      </c>
      <c r="K22" s="2">
        <v>-82.233811889999998</v>
      </c>
      <c r="M22" s="2">
        <v>8.6616025319999999</v>
      </c>
      <c r="N22" s="2">
        <f t="shared" si="0"/>
        <v>-83.703041411753091</v>
      </c>
      <c r="P22" s="2">
        <v>8.3642204810000003</v>
      </c>
      <c r="Q22" s="2">
        <v>-81.841080559999995</v>
      </c>
      <c r="S22" s="2">
        <v>8.5113050349999995</v>
      </c>
      <c r="T22" s="2">
        <v>-81.795437770000007</v>
      </c>
      <c r="U22" s="2"/>
      <c r="V22" s="2">
        <v>10.317873049999999</v>
      </c>
      <c r="W22" s="2">
        <v>-81.216857950000005</v>
      </c>
      <c r="X22" s="2"/>
      <c r="Y22">
        <f t="shared" si="1"/>
        <v>8.6616025319999999</v>
      </c>
      <c r="Z22" s="2">
        <f t="shared" si="2"/>
        <v>-70.86260467678035</v>
      </c>
      <c r="AA22" s="2"/>
      <c r="AB22" s="2">
        <v>10.54966606</v>
      </c>
      <c r="AC22" s="2">
        <v>-81.140637560000002</v>
      </c>
      <c r="AD22" s="2"/>
      <c r="AE22" s="2">
        <v>13.62977978</v>
      </c>
      <c r="AF22" s="2">
        <v>-80.082080629999993</v>
      </c>
      <c r="AG22" s="2"/>
      <c r="AH22" s="2">
        <v>14.10591112</v>
      </c>
      <c r="AI22" s="2">
        <v>-80.024395400000003</v>
      </c>
      <c r="AJ22" s="10"/>
    </row>
    <row r="23" spans="4:36" x14ac:dyDescent="0.25">
      <c r="D23" s="2">
        <v>6.0582413199999996</v>
      </c>
      <c r="E23" s="2">
        <v>-82.394092349999994</v>
      </c>
      <c r="G23" s="2">
        <v>6.9769537340000003</v>
      </c>
      <c r="H23" s="2">
        <v>-82.138089730000004</v>
      </c>
      <c r="I23" s="2"/>
      <c r="J23" s="2">
        <v>7.0814727770000001</v>
      </c>
      <c r="K23" s="2">
        <v>-82.116076169999999</v>
      </c>
      <c r="M23" s="2">
        <v>8.5716784270000002</v>
      </c>
      <c r="N23" s="2">
        <f t="shared" si="0"/>
        <v>-83.71229795522342</v>
      </c>
      <c r="P23" s="2">
        <v>8.2954294990000008</v>
      </c>
      <c r="Q23" s="2">
        <v>-81.705615399999999</v>
      </c>
      <c r="S23" s="2">
        <v>8.4409069599999995</v>
      </c>
      <c r="T23" s="2">
        <v>-81.657992649999997</v>
      </c>
      <c r="U23" s="2"/>
      <c r="V23" s="2">
        <v>10.227710070000001</v>
      </c>
      <c r="W23" s="2">
        <v>-81.055832050000006</v>
      </c>
      <c r="X23" s="2"/>
      <c r="Y23">
        <f t="shared" si="1"/>
        <v>8.5716784270000002</v>
      </c>
      <c r="Z23" s="2">
        <f t="shared" si="2"/>
        <v>-70.873538284356187</v>
      </c>
      <c r="AA23" s="2"/>
      <c r="AB23" s="2">
        <v>10.45695334</v>
      </c>
      <c r="AC23" s="2">
        <v>-80.976739760000001</v>
      </c>
      <c r="AD23" s="2"/>
      <c r="AE23" s="2">
        <v>13.501305350000001</v>
      </c>
      <c r="AF23" s="2">
        <v>-79.883120340000005</v>
      </c>
      <c r="AG23" s="2"/>
      <c r="AH23" s="2">
        <v>13.974394480000001</v>
      </c>
      <c r="AI23" s="2">
        <v>-79.819804619999999</v>
      </c>
      <c r="AJ23" s="10"/>
    </row>
    <row r="24" spans="4:36" x14ac:dyDescent="0.25">
      <c r="D24" s="2">
        <v>6.0121757929999999</v>
      </c>
      <c r="E24" s="2">
        <v>-82.291915950000003</v>
      </c>
      <c r="G24" s="2">
        <v>6.9199757799999997</v>
      </c>
      <c r="H24" s="2">
        <v>-82.022808159999997</v>
      </c>
      <c r="I24" s="2"/>
      <c r="J24" s="2">
        <v>7.0235739099999996</v>
      </c>
      <c r="K24" s="2">
        <v>-81.999478229999994</v>
      </c>
      <c r="M24" s="2">
        <v>8.4762631880000008</v>
      </c>
      <c r="N24" s="2">
        <f t="shared" si="0"/>
        <v>-83.722013009529078</v>
      </c>
      <c r="P24" s="2">
        <v>8.2238904930000007</v>
      </c>
      <c r="Q24" s="2">
        <v>-81.571380090000005</v>
      </c>
      <c r="S24" s="2">
        <v>8.3677199739999999</v>
      </c>
      <c r="T24" s="2">
        <v>-81.521807330000001</v>
      </c>
      <c r="U24" s="2"/>
      <c r="V24" s="2">
        <v>10.134267080000001</v>
      </c>
      <c r="W24" s="2">
        <v>-80.896437239999997</v>
      </c>
      <c r="X24" s="2"/>
      <c r="Y24">
        <f t="shared" si="1"/>
        <v>8.4762631880000008</v>
      </c>
      <c r="Z24" s="2">
        <f t="shared" si="2"/>
        <v>-70.885012960200243</v>
      </c>
      <c r="AA24" s="2"/>
      <c r="AB24" s="2">
        <v>10.36089587</v>
      </c>
      <c r="AC24" s="2">
        <v>-80.814523960000002</v>
      </c>
      <c r="AD24" s="2"/>
      <c r="AE24" s="2">
        <v>13.368658890000001</v>
      </c>
      <c r="AF24" s="2">
        <v>-79.686583040000002</v>
      </c>
      <c r="AG24" s="2"/>
      <c r="AH24" s="2">
        <v>13.8387642</v>
      </c>
      <c r="AI24" s="2">
        <v>-79.618018070000005</v>
      </c>
      <c r="AJ24" s="10"/>
    </row>
    <row r="25" spans="4:36" x14ac:dyDescent="0.25">
      <c r="D25" s="2">
        <v>5.9638152719999997</v>
      </c>
      <c r="E25" s="2">
        <v>-82.191146959999998</v>
      </c>
      <c r="G25" s="2">
        <v>6.8607362180000004</v>
      </c>
      <c r="H25" s="2">
        <v>-81.908799680000001</v>
      </c>
      <c r="I25" s="2"/>
      <c r="J25" s="2">
        <v>6.9633062519999998</v>
      </c>
      <c r="K25" s="2">
        <v>-81.883969120000003</v>
      </c>
      <c r="M25" s="2">
        <v>8.3755385899999997</v>
      </c>
      <c r="N25" s="2">
        <f t="shared" si="0"/>
        <v>-83.732149460809978</v>
      </c>
      <c r="P25" s="2">
        <v>8.1498363030000007</v>
      </c>
      <c r="Q25" s="2">
        <v>-81.438668860000007</v>
      </c>
      <c r="S25" s="2">
        <v>8.2919880470000003</v>
      </c>
      <c r="T25" s="2">
        <v>-81.387176519999997</v>
      </c>
      <c r="U25" s="2"/>
      <c r="V25" s="2">
        <v>10.03786193</v>
      </c>
      <c r="W25" s="2">
        <v>-80.739006680000003</v>
      </c>
      <c r="X25" s="2"/>
      <c r="Y25">
        <f t="shared" si="1"/>
        <v>8.3755385899999997</v>
      </c>
      <c r="Z25" s="2">
        <f t="shared" si="2"/>
        <v>-70.896984797150722</v>
      </c>
      <c r="AA25" s="2"/>
      <c r="AB25" s="2">
        <v>10.261817499999999</v>
      </c>
      <c r="AC25" s="2">
        <v>-80.654330169999994</v>
      </c>
      <c r="AD25" s="2"/>
      <c r="AE25" s="2">
        <v>13.232315720000001</v>
      </c>
      <c r="AF25" s="2">
        <v>-79.492846589999999</v>
      </c>
      <c r="AG25" s="2"/>
      <c r="AH25" s="2">
        <v>13.69906638</v>
      </c>
      <c r="AI25" s="2">
        <v>-79.418845129999994</v>
      </c>
      <c r="AJ25" s="10"/>
    </row>
    <row r="26" spans="4:36" x14ac:dyDescent="0.25">
      <c r="D26" s="2">
        <v>5.9130858809999998</v>
      </c>
      <c r="E26" s="2">
        <v>-82.091544900000002</v>
      </c>
      <c r="G26" s="2">
        <v>6.79923477</v>
      </c>
      <c r="H26" s="2">
        <v>-81.796022559999997</v>
      </c>
      <c r="I26" s="2"/>
      <c r="J26" s="2">
        <v>6.900729965</v>
      </c>
      <c r="K26" s="2">
        <v>-81.769634409999995</v>
      </c>
      <c r="M26" s="2">
        <v>8.2696498789999993</v>
      </c>
      <c r="N26" s="2">
        <f t="shared" si="0"/>
        <v>-83.742673654945818</v>
      </c>
      <c r="P26" s="2">
        <v>8.0732933080000002</v>
      </c>
      <c r="Q26" s="2">
        <v>-81.307410110000006</v>
      </c>
      <c r="S26" s="2">
        <v>8.2137410630000005</v>
      </c>
      <c r="T26" s="2">
        <v>-81.254025100000007</v>
      </c>
      <c r="U26" s="2"/>
      <c r="V26" s="2">
        <v>9.9385530729999996</v>
      </c>
      <c r="W26" s="2">
        <v>-80.58343223</v>
      </c>
      <c r="X26" s="2"/>
      <c r="Y26">
        <f t="shared" si="1"/>
        <v>8.2696498789999993</v>
      </c>
      <c r="Z26" s="2">
        <f t="shared" si="2"/>
        <v>-70.909413979236604</v>
      </c>
      <c r="AA26" s="2"/>
      <c r="AB26" s="2">
        <v>10.159774990000001</v>
      </c>
      <c r="AC26" s="2">
        <v>-80.496049709999994</v>
      </c>
      <c r="AD26" s="2"/>
      <c r="AE26" s="2">
        <v>13.09237413</v>
      </c>
      <c r="AF26" s="2">
        <v>-79.301747739999996</v>
      </c>
      <c r="AG26" s="2"/>
      <c r="AH26" s="2">
        <v>13.555486399999999</v>
      </c>
      <c r="AI26" s="2">
        <v>-79.222299980000003</v>
      </c>
      <c r="AJ26" s="10"/>
    </row>
    <row r="27" spans="4:36" x14ac:dyDescent="0.25">
      <c r="D27" s="2">
        <v>5.8600865390000001</v>
      </c>
      <c r="E27" s="2">
        <v>-81.993237609999994</v>
      </c>
      <c r="G27" s="2">
        <v>6.7355085859999999</v>
      </c>
      <c r="H27" s="2">
        <v>-81.684479010000004</v>
      </c>
      <c r="I27" s="2"/>
      <c r="J27" s="2">
        <v>6.8359274599999997</v>
      </c>
      <c r="K27" s="2">
        <v>-81.656564450000005</v>
      </c>
      <c r="M27" s="2">
        <v>8.1587988659999997</v>
      </c>
      <c r="N27" s="2">
        <f t="shared" si="0"/>
        <v>-83.753546199932089</v>
      </c>
      <c r="P27" s="2">
        <v>7.9943047710000004</v>
      </c>
      <c r="Q27" s="2">
        <v>-81.177598169999996</v>
      </c>
      <c r="S27" s="2">
        <v>8.1330226220000004</v>
      </c>
      <c r="T27" s="2">
        <v>-81.122346899999997</v>
      </c>
      <c r="U27" s="2"/>
      <c r="V27" s="2">
        <v>9.8364202190000007</v>
      </c>
      <c r="W27" s="2">
        <v>-80.429684260000002</v>
      </c>
      <c r="X27" s="2"/>
      <c r="Y27">
        <f t="shared" si="1"/>
        <v>8.1587988659999997</v>
      </c>
      <c r="Z27" s="2">
        <f t="shared" si="2"/>
        <v>-70.922253919796972</v>
      </c>
      <c r="AA27" s="2"/>
      <c r="AB27" s="2">
        <v>10.05485371</v>
      </c>
      <c r="AC27" s="2">
        <v>-80.339649699999995</v>
      </c>
      <c r="AD27" s="2"/>
      <c r="AE27" s="2">
        <v>12.94895249</v>
      </c>
      <c r="AF27" s="2">
        <v>-79.113229599999997</v>
      </c>
      <c r="AG27" s="2"/>
      <c r="AH27" s="2">
        <v>13.40827679</v>
      </c>
      <c r="AI27" s="2">
        <v>-79.028499330000002</v>
      </c>
      <c r="AJ27" s="10"/>
    </row>
    <row r="28" spans="4:36" x14ac:dyDescent="0.25">
      <c r="D28" s="2">
        <v>5.80484943</v>
      </c>
      <c r="E28" s="2">
        <v>-81.896217300000004</v>
      </c>
      <c r="G28" s="2">
        <v>6.6695607959999998</v>
      </c>
      <c r="H28" s="2">
        <v>-81.574118240000004</v>
      </c>
      <c r="I28" s="2"/>
      <c r="J28" s="2">
        <v>6.7689984509999999</v>
      </c>
      <c r="K28" s="2">
        <v>-81.544861490000002</v>
      </c>
      <c r="M28" s="2">
        <v>8.0382676740000001</v>
      </c>
      <c r="N28" s="2">
        <f t="shared" si="0"/>
        <v>-83.7652001298936</v>
      </c>
      <c r="P28" s="2">
        <v>7.9128723259999996</v>
      </c>
      <c r="Q28" s="2">
        <v>-81.04916557</v>
      </c>
      <c r="S28" s="2">
        <v>8.04982957</v>
      </c>
      <c r="T28" s="2">
        <v>-80.992075779999993</v>
      </c>
      <c r="U28" s="2"/>
      <c r="V28" s="2">
        <v>9.7314637679999993</v>
      </c>
      <c r="W28" s="2">
        <v>-80.277675729999999</v>
      </c>
      <c r="X28" s="2"/>
      <c r="Y28">
        <f t="shared" si="1"/>
        <v>8.0382676740000001</v>
      </c>
      <c r="Z28" s="2">
        <f t="shared" si="2"/>
        <v>-70.936015907302874</v>
      </c>
      <c r="AA28" s="2"/>
      <c r="AB28" s="2">
        <v>9.9470614669999993</v>
      </c>
      <c r="AC28" s="2">
        <v>-80.185036170000004</v>
      </c>
      <c r="AD28" s="2"/>
      <c r="AE28" s="2">
        <v>12.802057250000001</v>
      </c>
      <c r="AF28" s="2">
        <v>-78.927171119999997</v>
      </c>
      <c r="AG28" s="2"/>
      <c r="AH28" s="2">
        <v>13.25765945</v>
      </c>
      <c r="AI28" s="2">
        <v>-78.837534410000004</v>
      </c>
      <c r="AJ28" s="10"/>
    </row>
    <row r="29" spans="4:36" x14ac:dyDescent="0.25">
      <c r="D29" s="2">
        <v>5.7472372089999997</v>
      </c>
      <c r="E29" s="2">
        <v>-81.800206369999998</v>
      </c>
      <c r="G29" s="2">
        <v>6.6015107009999996</v>
      </c>
      <c r="H29" s="2">
        <v>-81.465096489999993</v>
      </c>
      <c r="I29" s="2"/>
      <c r="J29" s="2">
        <v>6.699963554</v>
      </c>
      <c r="K29" s="2">
        <v>-81.434500470000003</v>
      </c>
      <c r="M29" s="2">
        <v>7.9128549130000003</v>
      </c>
      <c r="N29" s="2">
        <f t="shared" si="0"/>
        <v>-83.777140241988519</v>
      </c>
      <c r="P29" s="2">
        <v>7.8291518020000002</v>
      </c>
      <c r="Q29" s="2">
        <v>-80.922279009999997</v>
      </c>
      <c r="S29" s="2">
        <v>7.9643163570000004</v>
      </c>
      <c r="T29" s="2">
        <v>-80.863383409999997</v>
      </c>
      <c r="U29" s="2"/>
      <c r="V29" s="2">
        <v>9.6238638210000005</v>
      </c>
      <c r="W29" s="2">
        <v>-80.127609660000005</v>
      </c>
      <c r="X29" s="2"/>
      <c r="Y29">
        <f t="shared" si="1"/>
        <v>7.9128549130000003</v>
      </c>
      <c r="Z29" s="2">
        <f t="shared" si="2"/>
        <v>-70.950115060694657</v>
      </c>
      <c r="AA29" s="2"/>
      <c r="AB29" s="2">
        <v>9.8365880459999993</v>
      </c>
      <c r="AC29" s="2">
        <v>-80.032411679999996</v>
      </c>
      <c r="AD29" s="2"/>
      <c r="AE29" s="2">
        <v>12.65194762</v>
      </c>
      <c r="AF29" s="2">
        <v>-78.743807779999997</v>
      </c>
      <c r="AG29" s="2"/>
      <c r="AH29" s="2">
        <v>13.1034598</v>
      </c>
      <c r="AI29" s="2">
        <v>-78.649044070000002</v>
      </c>
      <c r="AJ29" s="10"/>
    </row>
    <row r="30" spans="4:36" x14ac:dyDescent="0.25">
      <c r="D30" s="2">
        <v>5.687462064</v>
      </c>
      <c r="E30" s="2">
        <v>-81.705525269999995</v>
      </c>
      <c r="G30" s="2">
        <v>6.5313385249999998</v>
      </c>
      <c r="H30" s="2">
        <v>-81.3573612</v>
      </c>
      <c r="I30" s="2"/>
      <c r="J30" s="2">
        <v>6.6287893860000002</v>
      </c>
      <c r="K30" s="2">
        <v>-81.325403469999998</v>
      </c>
      <c r="M30" s="2">
        <v>7.7825190319999997</v>
      </c>
      <c r="N30" s="2">
        <f t="shared" si="0"/>
        <v>-83.789348353573914</v>
      </c>
      <c r="P30" s="2">
        <v>7.7431373309999998</v>
      </c>
      <c r="Q30" s="2">
        <v>-80.796855379999997</v>
      </c>
      <c r="S30" s="2">
        <v>7.8764740929999997</v>
      </c>
      <c r="T30" s="2">
        <v>-80.736187130000005</v>
      </c>
      <c r="U30" s="2"/>
      <c r="V30" s="2">
        <v>9.5135963879999998</v>
      </c>
      <c r="W30" s="2">
        <v>-79.979391759999999</v>
      </c>
      <c r="X30" s="2"/>
      <c r="Y30">
        <f t="shared" si="1"/>
        <v>7.7825190319999997</v>
      </c>
      <c r="Z30" s="2">
        <f t="shared" si="2"/>
        <v>-70.96452985482648</v>
      </c>
      <c r="AA30" s="2"/>
      <c r="AB30" s="2">
        <v>9.7234069969999997</v>
      </c>
      <c r="AC30" s="2">
        <v>-79.881680900000006</v>
      </c>
      <c r="AD30" s="2"/>
      <c r="AE30" s="2">
        <v>12.49859028</v>
      </c>
      <c r="AF30" s="2">
        <v>-78.563015770000007</v>
      </c>
      <c r="AG30" s="2"/>
      <c r="AH30" s="2">
        <v>12.945997800000001</v>
      </c>
      <c r="AI30" s="2">
        <v>-78.463314100000005</v>
      </c>
      <c r="AJ30" s="10"/>
    </row>
    <row r="31" spans="4:36" x14ac:dyDescent="0.25">
      <c r="D31" s="2">
        <v>5.6257647830000002</v>
      </c>
      <c r="E31" s="2">
        <v>-81.612481119999998</v>
      </c>
      <c r="G31" s="2">
        <v>6.4591362229999998</v>
      </c>
      <c r="H31" s="2">
        <v>-81.251034369999999</v>
      </c>
      <c r="I31" s="2"/>
      <c r="J31" s="2">
        <v>6.5555332000000002</v>
      </c>
      <c r="K31" s="2">
        <v>-81.217649039999998</v>
      </c>
      <c r="M31" s="2">
        <v>7.6476856020000001</v>
      </c>
      <c r="N31" s="2">
        <f t="shared" si="0"/>
        <v>-83.80176254073038</v>
      </c>
      <c r="P31" s="2">
        <v>7.6549513769999997</v>
      </c>
      <c r="Q31" s="2">
        <v>-80.673019269999998</v>
      </c>
      <c r="S31" s="2">
        <v>7.7864292700000002</v>
      </c>
      <c r="T31" s="2">
        <v>-80.610612119999999</v>
      </c>
      <c r="U31" s="2"/>
      <c r="V31" s="2">
        <v>9.4008163699999994</v>
      </c>
      <c r="W31" s="2">
        <v>-79.833164510000003</v>
      </c>
      <c r="X31" s="2"/>
      <c r="Y31">
        <f t="shared" si="1"/>
        <v>7.6476856020000001</v>
      </c>
      <c r="Z31" s="2">
        <f t="shared" si="2"/>
        <v>-70.979187125050686</v>
      </c>
      <c r="AA31" s="2"/>
      <c r="AB31" s="2">
        <v>9.6076737300000001</v>
      </c>
      <c r="AC31" s="2">
        <v>-79.732990760000007</v>
      </c>
      <c r="AD31" s="2"/>
      <c r="AE31" s="2">
        <v>12.34220835</v>
      </c>
      <c r="AF31" s="2">
        <v>-78.384952339999998</v>
      </c>
      <c r="AG31" s="2"/>
      <c r="AH31" s="2">
        <v>12.78536965</v>
      </c>
      <c r="AI31" s="2">
        <v>-78.280341750000005</v>
      </c>
      <c r="AJ31" s="10"/>
    </row>
    <row r="32" spans="4:36" x14ac:dyDescent="0.25">
      <c r="D32" s="2">
        <v>5.5618029099999999</v>
      </c>
      <c r="E32" s="2">
        <v>-81.520508829999997</v>
      </c>
      <c r="G32" s="2">
        <v>6.3849074870000004</v>
      </c>
      <c r="H32" s="2">
        <v>-81.146092830000001</v>
      </c>
      <c r="I32" s="2"/>
      <c r="J32" s="2">
        <v>6.4802578689999999</v>
      </c>
      <c r="K32" s="2">
        <v>-81.111309849999998</v>
      </c>
      <c r="M32" s="2">
        <v>7.5084621389999997</v>
      </c>
      <c r="N32" s="2">
        <f t="shared" si="0"/>
        <v>-83.81435137437505</v>
      </c>
      <c r="P32" s="2">
        <v>7.5645891020000002</v>
      </c>
      <c r="Q32" s="2">
        <v>-80.550738899999999</v>
      </c>
      <c r="S32" s="2">
        <v>7.6941825699999997</v>
      </c>
      <c r="T32" s="2">
        <v>-80.486621909999997</v>
      </c>
      <c r="U32" s="2"/>
      <c r="V32" s="2">
        <v>9.2855374519999998</v>
      </c>
      <c r="W32" s="2">
        <v>-79.688869969999999</v>
      </c>
      <c r="X32" s="2"/>
      <c r="Y32">
        <f t="shared" si="1"/>
        <v>7.5084621389999997</v>
      </c>
      <c r="Z32" s="2">
        <f t="shared" si="2"/>
        <v>-70.994049724657941</v>
      </c>
      <c r="AA32" s="2"/>
      <c r="AB32" s="2">
        <v>9.4893975079999997</v>
      </c>
      <c r="AC32" s="2">
        <v>-79.586285520000004</v>
      </c>
      <c r="AD32" s="2"/>
      <c r="AE32" s="2">
        <v>12.1828214</v>
      </c>
      <c r="AF32" s="2">
        <v>-78.209534169999998</v>
      </c>
      <c r="AG32" s="2"/>
      <c r="AH32" s="2">
        <v>12.62166448</v>
      </c>
      <c r="AI32" s="2">
        <v>-78.100108610000007</v>
      </c>
      <c r="AJ32" s="10"/>
    </row>
    <row r="33" spans="4:36" x14ac:dyDescent="0.25">
      <c r="D33" s="2">
        <v>5.4959435259999996</v>
      </c>
      <c r="E33" s="2">
        <v>-81.430098240000007</v>
      </c>
      <c r="G33" s="2">
        <v>6.3087918480000003</v>
      </c>
      <c r="H33" s="2">
        <v>-81.04269721</v>
      </c>
      <c r="I33" s="2"/>
      <c r="J33" s="2">
        <v>6.4030125409999998</v>
      </c>
      <c r="K33" s="2">
        <v>-81.006424899999999</v>
      </c>
      <c r="M33" s="2">
        <v>7.3650787900000001</v>
      </c>
      <c r="N33" s="2">
        <f t="shared" si="0"/>
        <v>-83.82707268190326</v>
      </c>
      <c r="P33" s="2">
        <v>7.4722034900000001</v>
      </c>
      <c r="Q33" s="2">
        <v>-80.430202539999996</v>
      </c>
      <c r="S33" s="2">
        <v>7.5998968949999997</v>
      </c>
      <c r="T33" s="2">
        <v>-80.364401819999998</v>
      </c>
      <c r="U33" s="2"/>
      <c r="V33" s="2">
        <v>9.1679788910000006</v>
      </c>
      <c r="W33" s="2">
        <v>-79.546704980000001</v>
      </c>
      <c r="X33" s="2"/>
      <c r="Y33">
        <f t="shared" si="1"/>
        <v>7.3650787900000001</v>
      </c>
      <c r="Z33" s="2">
        <f t="shared" si="2"/>
        <v>-71.009067832334566</v>
      </c>
      <c r="AA33" s="2"/>
      <c r="AB33" s="2">
        <v>9.3688023460000007</v>
      </c>
      <c r="AC33" s="2">
        <v>-79.441765619999998</v>
      </c>
      <c r="AD33" s="2"/>
      <c r="AE33" s="2">
        <v>12.02072673</v>
      </c>
      <c r="AF33" s="2">
        <v>-78.036992720000001</v>
      </c>
      <c r="AG33" s="2"/>
      <c r="AH33" s="2">
        <v>12.45521042</v>
      </c>
      <c r="AI33" s="2">
        <v>-77.922863199999995</v>
      </c>
      <c r="AJ33" s="10"/>
    </row>
    <row r="34" spans="4:36" x14ac:dyDescent="0.25">
      <c r="D34" s="2">
        <v>5.4281672759999999</v>
      </c>
      <c r="E34" s="2">
        <v>-81.34116229</v>
      </c>
      <c r="G34" s="2">
        <v>6.2306100689999999</v>
      </c>
      <c r="H34" s="2">
        <v>-80.940591370000007</v>
      </c>
      <c r="I34" s="2"/>
      <c r="J34" s="2">
        <v>6.3238141499999996</v>
      </c>
      <c r="K34" s="2">
        <v>-80.902998890000006</v>
      </c>
      <c r="M34" s="2">
        <v>7.2177967189999999</v>
      </c>
      <c r="N34" s="2">
        <f t="shared" si="0"/>
        <v>-83.839882576988344</v>
      </c>
      <c r="P34" s="2">
        <v>7.3775671880000004</v>
      </c>
      <c r="Q34" s="2">
        <v>-80.311108939999997</v>
      </c>
      <c r="S34" s="2">
        <v>7.5033446560000003</v>
      </c>
      <c r="T34" s="2">
        <v>-80.243642159999993</v>
      </c>
      <c r="U34" s="2"/>
      <c r="V34" s="2">
        <v>9.0478639110000003</v>
      </c>
      <c r="W34" s="2">
        <v>-79.406297499999994</v>
      </c>
      <c r="X34" s="2"/>
      <c r="Y34">
        <f t="shared" si="1"/>
        <v>7.2177967189999999</v>
      </c>
      <c r="Z34" s="2">
        <f t="shared" si="2"/>
        <v>-71.02418961539226</v>
      </c>
      <c r="AA34" s="2"/>
      <c r="AB34" s="2">
        <v>9.2456046290000007</v>
      </c>
      <c r="AC34" s="2">
        <v>-79.299052470000007</v>
      </c>
      <c r="AD34" s="2"/>
      <c r="AE34" s="2">
        <v>11.855543859999999</v>
      </c>
      <c r="AF34" s="2">
        <v>-77.866867439999993</v>
      </c>
      <c r="AG34" s="2"/>
      <c r="AH34" s="2">
        <v>12.285855099999999</v>
      </c>
      <c r="AI34" s="2">
        <v>-77.748359429999994</v>
      </c>
      <c r="AJ34" s="10"/>
    </row>
    <row r="35" spans="4:36" x14ac:dyDescent="0.25">
      <c r="D35" s="2">
        <v>5.3587444880000001</v>
      </c>
      <c r="E35" s="2">
        <v>-81.253986650000002</v>
      </c>
      <c r="G35" s="2">
        <v>6.1506202590000001</v>
      </c>
      <c r="H35" s="2">
        <v>-80.840098620000006</v>
      </c>
      <c r="I35" s="2"/>
      <c r="J35" s="2">
        <v>6.2426477839999999</v>
      </c>
      <c r="K35" s="2">
        <v>-80.800996740000002</v>
      </c>
      <c r="M35" s="2">
        <v>7.0666126350000003</v>
      </c>
      <c r="N35" s="2">
        <f t="shared" si="0"/>
        <v>-83.852760752803235</v>
      </c>
      <c r="P35" s="2">
        <v>7.2809807539999998</v>
      </c>
      <c r="Q35" s="2">
        <v>-80.193834719999998</v>
      </c>
      <c r="S35" s="2">
        <v>7.4048365110000001</v>
      </c>
      <c r="T35" s="2">
        <v>-80.124720539999998</v>
      </c>
      <c r="U35" s="2"/>
      <c r="V35" s="2">
        <v>8.9255798510000002</v>
      </c>
      <c r="W35" s="2">
        <v>-79.268079630000003</v>
      </c>
      <c r="X35" s="2"/>
      <c r="Y35">
        <f t="shared" si="1"/>
        <v>7.0666126350000003</v>
      </c>
      <c r="Z35" s="2">
        <f t="shared" si="2"/>
        <v>-71.039391085980313</v>
      </c>
      <c r="AA35" s="2"/>
      <c r="AB35" s="2">
        <v>9.1202025459999998</v>
      </c>
      <c r="AC35" s="2">
        <v>-79.158584399999995</v>
      </c>
      <c r="AD35" s="2"/>
      <c r="AE35" s="2">
        <v>11.687819709999999</v>
      </c>
      <c r="AF35" s="2">
        <v>-77.699661629999994</v>
      </c>
      <c r="AG35" s="2"/>
      <c r="AH35" s="2">
        <v>12.11354775</v>
      </c>
      <c r="AI35" s="2">
        <v>-77.576493769999999</v>
      </c>
      <c r="AJ35" s="10"/>
    </row>
    <row r="36" spans="4:36" x14ac:dyDescent="0.25">
      <c r="D36" s="2">
        <v>5.2874308120000002</v>
      </c>
      <c r="E36" s="2">
        <v>-81.168205510000007</v>
      </c>
      <c r="G36" s="2">
        <v>6.0687650980000001</v>
      </c>
      <c r="H36" s="2">
        <v>-80.741129970000003</v>
      </c>
      <c r="I36" s="2"/>
      <c r="J36" s="2">
        <v>6.159607383</v>
      </c>
      <c r="K36" s="2">
        <v>-80.700528149999997</v>
      </c>
      <c r="M36" s="2">
        <v>6.9118020570000001</v>
      </c>
      <c r="N36" s="2">
        <f t="shared" si="0"/>
        <v>-83.865663369014442</v>
      </c>
      <c r="P36" s="2">
        <v>7.182369231</v>
      </c>
      <c r="Q36" s="2">
        <v>-80.078270849999996</v>
      </c>
      <c r="S36" s="2">
        <v>7.3042968080000001</v>
      </c>
      <c r="T36" s="2">
        <v>-80.00752439</v>
      </c>
      <c r="U36" s="2"/>
      <c r="V36" s="2">
        <v>8.8010363690000002</v>
      </c>
      <c r="W36" s="2">
        <v>-79.131910039999994</v>
      </c>
      <c r="X36" s="2"/>
      <c r="Y36">
        <f t="shared" si="1"/>
        <v>6.9118020570000001</v>
      </c>
      <c r="Z36" s="2">
        <f t="shared" si="2"/>
        <v>-71.054620485404399</v>
      </c>
      <c r="AA36" s="2"/>
      <c r="AB36" s="2">
        <v>8.9925019150000001</v>
      </c>
      <c r="AC36" s="2">
        <v>-79.02021895</v>
      </c>
      <c r="AD36" s="2"/>
      <c r="AE36" s="2">
        <v>11.517430689999999</v>
      </c>
      <c r="AF36" s="2">
        <v>-77.535193930000005</v>
      </c>
      <c r="AG36" s="2"/>
      <c r="AH36" s="2">
        <v>11.938419830000001</v>
      </c>
      <c r="AI36" s="2">
        <v>-77.407362070000005</v>
      </c>
      <c r="AJ36" s="10"/>
    </row>
    <row r="37" spans="4:36" x14ac:dyDescent="0.25">
      <c r="D37" s="2">
        <v>5.2143005850000002</v>
      </c>
      <c r="E37" s="2">
        <v>-81.083873400000002</v>
      </c>
      <c r="G37" s="2">
        <v>5.9850774930000004</v>
      </c>
      <c r="H37" s="2">
        <v>-80.64370246</v>
      </c>
      <c r="I37" s="2"/>
      <c r="J37" s="2">
        <v>6.074724325</v>
      </c>
      <c r="K37" s="2">
        <v>-80.601607020000003</v>
      </c>
      <c r="M37" s="2">
        <v>6.7535355429999999</v>
      </c>
      <c r="N37" s="2">
        <f t="shared" si="0"/>
        <v>-83.878556602205762</v>
      </c>
      <c r="P37" s="2">
        <v>7.0817628880000001</v>
      </c>
      <c r="Q37" s="2">
        <v>-79.96443524</v>
      </c>
      <c r="S37" s="2">
        <v>7.201754899</v>
      </c>
      <c r="T37" s="2">
        <v>-79.892071819999998</v>
      </c>
      <c r="U37" s="2"/>
      <c r="V37" s="2">
        <v>8.6742743109999996</v>
      </c>
      <c r="W37" s="2">
        <v>-78.997798110000005</v>
      </c>
      <c r="X37" s="2"/>
      <c r="Y37">
        <f t="shared" si="1"/>
        <v>6.7535355429999999</v>
      </c>
      <c r="Z37" s="2">
        <f t="shared" si="2"/>
        <v>-71.069837889708424</v>
      </c>
      <c r="AA37" s="2"/>
      <c r="AB37" s="2">
        <v>8.8625450509999997</v>
      </c>
      <c r="AC37" s="2">
        <v>-78.883965099999998</v>
      </c>
      <c r="AD37" s="2"/>
      <c r="AE37" s="2">
        <v>11.344427899999999</v>
      </c>
      <c r="AF37" s="2">
        <v>-77.373470810000001</v>
      </c>
      <c r="AG37" s="2"/>
      <c r="AH37" s="2">
        <v>11.76062185</v>
      </c>
      <c r="AI37" s="2">
        <v>-77.241081940000001</v>
      </c>
      <c r="AJ37" s="10"/>
    </row>
    <row r="38" spans="4:36" x14ac:dyDescent="0.25">
      <c r="D38" s="2">
        <v>5.139132021</v>
      </c>
      <c r="E38" s="2">
        <v>-81.000717609999995</v>
      </c>
      <c r="G38" s="2">
        <v>5.8996297149999997</v>
      </c>
      <c r="H38" s="2">
        <v>-80.547880770000006</v>
      </c>
      <c r="I38" s="2"/>
      <c r="J38" s="2">
        <v>5.9881570350000004</v>
      </c>
      <c r="K38" s="2">
        <v>-80.504392690000003</v>
      </c>
      <c r="M38" s="2">
        <v>6.5919773959999999</v>
      </c>
      <c r="N38" s="2">
        <f t="shared" si="0"/>
        <v>-83.891407986817256</v>
      </c>
      <c r="P38" s="2">
        <v>6.9792475810000001</v>
      </c>
      <c r="Q38" s="2">
        <v>-79.852394399999994</v>
      </c>
      <c r="S38" s="2">
        <v>7.0972932420000001</v>
      </c>
      <c r="T38" s="2">
        <v>-79.778433489999998</v>
      </c>
      <c r="U38" s="2"/>
      <c r="V38" s="2">
        <v>8.5453946510000005</v>
      </c>
      <c r="W38" s="2">
        <v>-78.865818480000002</v>
      </c>
      <c r="X38" s="2"/>
      <c r="Y38">
        <f t="shared" si="1"/>
        <v>6.5919773959999999</v>
      </c>
      <c r="Z38" s="2">
        <f t="shared" si="2"/>
        <v>-71.085004987061978</v>
      </c>
      <c r="AA38" s="2"/>
      <c r="AB38" s="2">
        <v>8.7304373900000005</v>
      </c>
      <c r="AC38" s="2">
        <v>-78.749896620000001</v>
      </c>
      <c r="AD38" s="2"/>
      <c r="AE38" s="2">
        <v>11.16894542</v>
      </c>
      <c r="AF38" s="2">
        <v>-77.21457667</v>
      </c>
      <c r="AG38" s="2"/>
      <c r="AH38" s="2">
        <v>11.58033678</v>
      </c>
      <c r="AI38" s="2">
        <v>-77.077791469999994</v>
      </c>
      <c r="AJ38" s="10"/>
    </row>
    <row r="39" spans="4:36" x14ac:dyDescent="0.25">
      <c r="D39" s="2">
        <v>5.0622163349999996</v>
      </c>
      <c r="E39" s="2">
        <v>-80.919044830000004</v>
      </c>
      <c r="G39" s="2">
        <v>5.8123188790000002</v>
      </c>
      <c r="H39" s="2">
        <v>-80.453549269999996</v>
      </c>
      <c r="I39" s="2"/>
      <c r="J39" s="2">
        <v>5.899815383</v>
      </c>
      <c r="K39" s="2">
        <v>-80.408773100000005</v>
      </c>
      <c r="M39" s="2">
        <v>6.4272869320000003</v>
      </c>
      <c r="N39" s="2">
        <f t="shared" si="0"/>
        <v>-83.904186324007355</v>
      </c>
      <c r="P39" s="2">
        <v>6.8747104559999999</v>
      </c>
      <c r="Q39" s="2">
        <v>-79.741993350000001</v>
      </c>
      <c r="S39" s="2">
        <v>6.9907906820000001</v>
      </c>
      <c r="T39" s="2">
        <v>-79.666456879999998</v>
      </c>
      <c r="U39" s="2"/>
      <c r="V39" s="2">
        <v>8.4142438370000008</v>
      </c>
      <c r="W39" s="2">
        <v>-78.735789519999997</v>
      </c>
      <c r="X39" s="2"/>
      <c r="Y39">
        <f t="shared" si="1"/>
        <v>6.4272869320000003</v>
      </c>
      <c r="Z39" s="2">
        <f t="shared" si="2"/>
        <v>-71.100084969666128</v>
      </c>
      <c r="AA39" s="2"/>
      <c r="AB39" s="2">
        <v>8.5960245349999997</v>
      </c>
      <c r="AC39" s="2">
        <v>-78.617825740000001</v>
      </c>
      <c r="AD39" s="2"/>
      <c r="AE39" s="2">
        <v>10.990772270000001</v>
      </c>
      <c r="AF39" s="2">
        <v>-77.058286330000001</v>
      </c>
      <c r="AG39" s="2"/>
      <c r="AH39" s="2">
        <v>11.39754997</v>
      </c>
      <c r="AI39" s="2">
        <v>-76.917433310000007</v>
      </c>
      <c r="AJ39" s="10"/>
    </row>
    <row r="40" spans="4:36" x14ac:dyDescent="0.25">
      <c r="D40" s="2">
        <v>4.9840826050000002</v>
      </c>
      <c r="E40" s="2">
        <v>-80.839355119999993</v>
      </c>
      <c r="G40" s="2">
        <v>5.7233184140000004</v>
      </c>
      <c r="H40" s="2">
        <v>-80.360888650000007</v>
      </c>
      <c r="I40" s="2"/>
      <c r="J40" s="2">
        <v>5.8096203150000001</v>
      </c>
      <c r="K40" s="2">
        <v>-80.314663809999999</v>
      </c>
      <c r="M40" s="2">
        <v>6.2596171140000001</v>
      </c>
      <c r="N40" s="2">
        <f t="shared" si="0"/>
        <v>-83.91686179538722</v>
      </c>
      <c r="P40" s="2">
        <v>6.7683595849999998</v>
      </c>
      <c r="Q40" s="2">
        <v>-79.633432080000006</v>
      </c>
      <c r="S40" s="2">
        <v>6.882457134</v>
      </c>
      <c r="T40" s="2">
        <v>-79.556346129999994</v>
      </c>
      <c r="U40" s="2"/>
      <c r="V40" s="2">
        <v>8.2810777299999998</v>
      </c>
      <c r="W40" s="2">
        <v>-78.607942589999993</v>
      </c>
      <c r="X40" s="2"/>
      <c r="Y40">
        <f t="shared" si="1"/>
        <v>6.2596171140000001</v>
      </c>
      <c r="Z40" s="2">
        <f t="shared" si="2"/>
        <v>-71.115042667399976</v>
      </c>
      <c r="AA40" s="2"/>
      <c r="AB40" s="2">
        <v>8.4595752589999993</v>
      </c>
      <c r="AC40" s="2">
        <v>-78.487980120000003</v>
      </c>
      <c r="AD40" s="2"/>
      <c r="AE40" s="2">
        <v>10.81025818</v>
      </c>
      <c r="AF40" s="2">
        <v>-76.904866729999995</v>
      </c>
      <c r="AG40" s="2"/>
      <c r="AH40" s="2">
        <v>11.212102529999999</v>
      </c>
      <c r="AI40" s="2">
        <v>-76.759820079999997</v>
      </c>
      <c r="AJ40" s="10"/>
    </row>
    <row r="41" spans="4:36" x14ac:dyDescent="0.25">
      <c r="D41" s="2">
        <v>4.9040231140000001</v>
      </c>
      <c r="E41" s="2">
        <v>-80.760884369999999</v>
      </c>
      <c r="G41" s="2">
        <v>5.6326362679999997</v>
      </c>
      <c r="H41" s="2">
        <v>-80.269884680000004</v>
      </c>
      <c r="I41" s="2"/>
      <c r="J41" s="2">
        <v>5.7177331259999997</v>
      </c>
      <c r="K41" s="2">
        <v>-80.222220930000006</v>
      </c>
      <c r="M41" s="2">
        <v>6.0891152679999996</v>
      </c>
      <c r="N41" s="2">
        <f t="shared" si="0"/>
        <v>-83.929405903133912</v>
      </c>
      <c r="P41" s="2">
        <v>6.6601901750000003</v>
      </c>
      <c r="Q41" s="2">
        <v>-79.526696459999997</v>
      </c>
      <c r="S41" s="2">
        <v>6.7722871140000001</v>
      </c>
      <c r="T41" s="2">
        <v>-79.448086910000001</v>
      </c>
      <c r="U41" s="2"/>
      <c r="V41" s="2">
        <v>8.1458902010000003</v>
      </c>
      <c r="W41" s="2">
        <v>-78.482252360000004</v>
      </c>
      <c r="X41" s="2"/>
      <c r="Y41">
        <f t="shared" si="1"/>
        <v>6.0891152679999996</v>
      </c>
      <c r="Z41" s="2">
        <f t="shared" si="2"/>
        <v>-71.129844476513583</v>
      </c>
      <c r="AA41" s="2"/>
      <c r="AB41" s="2">
        <v>8.3210895350000005</v>
      </c>
      <c r="AC41" s="2">
        <v>-78.360326389999997</v>
      </c>
      <c r="AD41" s="2"/>
      <c r="AE41" s="2">
        <v>10.6273927</v>
      </c>
      <c r="AF41" s="2">
        <v>-76.754281289999994</v>
      </c>
      <c r="AG41" s="2"/>
      <c r="AH41" s="2">
        <v>11.02415313</v>
      </c>
      <c r="AI41" s="2">
        <v>-76.605044739999997</v>
      </c>
      <c r="AJ41" s="10"/>
    </row>
    <row r="42" spans="4:36" x14ac:dyDescent="0.25">
      <c r="D42" s="2">
        <v>4.8226809729999998</v>
      </c>
      <c r="E42" s="2">
        <v>-80.684232649999998</v>
      </c>
      <c r="G42" s="2">
        <v>5.540308499</v>
      </c>
      <c r="H42" s="2">
        <v>-80.180546919999998</v>
      </c>
      <c r="I42" s="2"/>
      <c r="J42" s="2">
        <v>5.624187203</v>
      </c>
      <c r="K42" s="2">
        <v>-80.131452109999998</v>
      </c>
      <c r="M42" s="2">
        <v>5.9159236359999996</v>
      </c>
      <c r="N42" s="2">
        <f t="shared" si="0"/>
        <v>-83.941791424373449</v>
      </c>
      <c r="P42" s="2">
        <v>6.5502256189999999</v>
      </c>
      <c r="Q42" s="2">
        <v>-79.421806770000003</v>
      </c>
      <c r="S42" s="2">
        <v>6.6603039830000004</v>
      </c>
      <c r="T42" s="2">
        <v>-79.341699689999999</v>
      </c>
      <c r="U42" s="2"/>
      <c r="V42" s="2">
        <v>8.0087073639999993</v>
      </c>
      <c r="W42" s="2">
        <v>-78.358737349999998</v>
      </c>
      <c r="X42" s="2"/>
      <c r="Y42">
        <f t="shared" si="1"/>
        <v>5.9159236359999996</v>
      </c>
      <c r="Z42" s="2">
        <f t="shared" si="2"/>
        <v>-71.144458305148518</v>
      </c>
      <c r="AA42" s="2"/>
      <c r="AB42" s="2">
        <v>8.1805975550000003</v>
      </c>
      <c r="AC42" s="2">
        <v>-78.234878339999995</v>
      </c>
      <c r="AD42" s="2"/>
      <c r="AE42" s="2">
        <v>10.442217250000001</v>
      </c>
      <c r="AF42" s="2">
        <v>-76.606537900000006</v>
      </c>
      <c r="AG42" s="2"/>
      <c r="AH42" s="2">
        <v>10.83385745</v>
      </c>
      <c r="AI42" s="2">
        <v>-76.453209909999998</v>
      </c>
      <c r="AJ42" s="10"/>
    </row>
    <row r="43" spans="4:36" x14ac:dyDescent="0.25">
      <c r="D43" s="2">
        <v>4.7400273909999999</v>
      </c>
      <c r="E43" s="2">
        <v>-80.609314940000004</v>
      </c>
      <c r="G43" s="2">
        <v>5.4464172</v>
      </c>
      <c r="H43" s="2">
        <v>-80.092925829999999</v>
      </c>
      <c r="I43" s="2"/>
      <c r="J43" s="2">
        <v>5.5291561849999997</v>
      </c>
      <c r="K43" s="2">
        <v>-80.042497470000001</v>
      </c>
      <c r="M43" s="2">
        <v>5.7402477489999999</v>
      </c>
      <c r="N43" s="2">
        <f t="shared" si="0"/>
        <v>-83.953987730066174</v>
      </c>
      <c r="P43" s="2">
        <v>6.4385475830000001</v>
      </c>
      <c r="Q43" s="2">
        <v>-79.318829070000007</v>
      </c>
      <c r="S43" s="2">
        <v>6.5465903140000004</v>
      </c>
      <c r="T43" s="2">
        <v>-79.237251529999995</v>
      </c>
      <c r="U43" s="2"/>
      <c r="V43" s="2">
        <v>7.8696196839999999</v>
      </c>
      <c r="W43" s="2">
        <v>-78.237478789999997</v>
      </c>
      <c r="X43" s="2"/>
      <c r="Y43">
        <f t="shared" si="1"/>
        <v>5.7402477489999999</v>
      </c>
      <c r="Z43" s="2">
        <f t="shared" si="2"/>
        <v>-71.158848049839179</v>
      </c>
      <c r="AA43" s="2"/>
      <c r="AB43" s="2">
        <v>8.0381922229999994</v>
      </c>
      <c r="AC43" s="2">
        <v>-78.111716670000007</v>
      </c>
      <c r="AD43" s="2"/>
      <c r="AE43" s="2">
        <v>10.25487588</v>
      </c>
      <c r="AF43" s="2">
        <v>-76.461698819999995</v>
      </c>
      <c r="AG43" s="2"/>
      <c r="AH43" s="2">
        <v>10.64140735</v>
      </c>
      <c r="AI43" s="2">
        <v>-76.304433230000001</v>
      </c>
      <c r="AJ43" s="10"/>
    </row>
    <row r="44" spans="4:36" x14ac:dyDescent="0.25">
      <c r="D44" s="2">
        <v>4.6558259470000003</v>
      </c>
      <c r="E44" s="2">
        <v>-80.535880829999996</v>
      </c>
      <c r="G44" s="2">
        <v>5.3508584240000001</v>
      </c>
      <c r="H44" s="2">
        <v>-80.006902139999994</v>
      </c>
      <c r="I44" s="2"/>
      <c r="J44" s="2">
        <v>5.4325455539999998</v>
      </c>
      <c r="K44" s="2">
        <v>-79.955244730000004</v>
      </c>
      <c r="M44" s="2">
        <v>5.5622667059999999</v>
      </c>
      <c r="N44" s="2">
        <f t="shared" si="0"/>
        <v>-83.965967445693877</v>
      </c>
      <c r="P44" s="2">
        <v>6.3250179160000002</v>
      </c>
      <c r="Q44" s="2">
        <v>-79.217629779999996</v>
      </c>
      <c r="S44" s="2">
        <v>6.4310060819999997</v>
      </c>
      <c r="T44" s="2">
        <v>-79.134605649999997</v>
      </c>
      <c r="U44" s="2"/>
      <c r="V44" s="2">
        <v>7.7284458269999998</v>
      </c>
      <c r="W44" s="2">
        <v>-78.118321399999999</v>
      </c>
      <c r="X44" s="2"/>
      <c r="Y44">
        <f t="shared" si="1"/>
        <v>5.5622667059999999</v>
      </c>
      <c r="Z44" s="2">
        <f t="shared" si="2"/>
        <v>-71.172981454280276</v>
      </c>
      <c r="AA44" s="2"/>
      <c r="AB44" s="2">
        <v>7.8936828009999997</v>
      </c>
      <c r="AC44" s="2">
        <v>-77.990688230000004</v>
      </c>
      <c r="AD44" s="2"/>
      <c r="AE44" s="2">
        <v>10.065145299999999</v>
      </c>
      <c r="AF44" s="2">
        <v>-76.31954245</v>
      </c>
      <c r="AG44" s="2"/>
      <c r="AH44" s="2">
        <v>10.446789689999999</v>
      </c>
      <c r="AI44" s="2">
        <v>-76.15864302</v>
      </c>
      <c r="AJ44" s="10"/>
    </row>
    <row r="45" spans="4:36" x14ac:dyDescent="0.25">
      <c r="D45" s="2">
        <v>4.5698396890000001</v>
      </c>
      <c r="E45" s="2">
        <v>-80.463716950000006</v>
      </c>
      <c r="G45" s="2">
        <v>5.2538704320000003</v>
      </c>
      <c r="H45" s="2">
        <v>-79.922665429999995</v>
      </c>
      <c r="I45" s="2"/>
      <c r="J45" s="2">
        <v>5.3343232900000004</v>
      </c>
      <c r="K45" s="2">
        <v>-79.869651390000001</v>
      </c>
      <c r="M45" s="2">
        <v>5.3817598980000003</v>
      </c>
      <c r="N45" s="2">
        <f t="shared" si="0"/>
        <v>-83.977730145558709</v>
      </c>
      <c r="P45" s="2">
        <v>6.209903153</v>
      </c>
      <c r="Q45" s="2">
        <v>-79.118442049999999</v>
      </c>
      <c r="S45" s="2">
        <v>6.313823255</v>
      </c>
      <c r="T45" s="2">
        <v>-79.03399718</v>
      </c>
      <c r="U45" s="2"/>
      <c r="V45" s="2">
        <v>7.5855204650000001</v>
      </c>
      <c r="W45" s="2">
        <v>-78.001527210000006</v>
      </c>
      <c r="X45" s="2"/>
      <c r="Y45">
        <f t="shared" si="1"/>
        <v>5.3817598980000003</v>
      </c>
      <c r="Z45" s="2">
        <f t="shared" si="2"/>
        <v>-71.186858059618558</v>
      </c>
      <c r="AA45" s="2"/>
      <c r="AB45" s="2">
        <v>7.7474047800000001</v>
      </c>
      <c r="AC45" s="2">
        <v>-77.872066450000005</v>
      </c>
      <c r="AD45" s="2"/>
      <c r="AE45" s="2">
        <v>9.8734725300000008</v>
      </c>
      <c r="AF45" s="2">
        <v>-76.180370420000003</v>
      </c>
      <c r="AG45" s="2"/>
      <c r="AH45" s="2">
        <v>10.24988954</v>
      </c>
      <c r="AI45" s="2">
        <v>-76.015698860000001</v>
      </c>
      <c r="AJ45" s="10"/>
    </row>
    <row r="46" spans="4:36" x14ac:dyDescent="0.25">
      <c r="D46" s="2">
        <v>4.4828687709999997</v>
      </c>
      <c r="E46" s="2">
        <v>-80.393465370000001</v>
      </c>
      <c r="G46" s="2">
        <v>5.1554270679999998</v>
      </c>
      <c r="H46" s="2">
        <v>-79.840171549999994</v>
      </c>
      <c r="I46" s="2"/>
      <c r="J46" s="2">
        <v>5.2345635059999998</v>
      </c>
      <c r="K46" s="2">
        <v>-79.785773579999997</v>
      </c>
      <c r="M46" s="2">
        <v>5.1991658970000003</v>
      </c>
      <c r="N46" s="2">
        <f t="shared" si="0"/>
        <v>-83.989232488310506</v>
      </c>
      <c r="P46" s="2">
        <v>6.093159655</v>
      </c>
      <c r="Q46" s="2">
        <v>-79.021220920000005</v>
      </c>
      <c r="S46" s="2">
        <v>6.1949956080000002</v>
      </c>
      <c r="T46" s="2">
        <v>-78.935381969999995</v>
      </c>
      <c r="U46" s="2"/>
      <c r="V46" s="2">
        <v>7.4407945260000004</v>
      </c>
      <c r="W46" s="2">
        <v>-77.8870273</v>
      </c>
      <c r="X46" s="2"/>
      <c r="Y46">
        <f t="shared" si="1"/>
        <v>5.1991658970000003</v>
      </c>
      <c r="Z46" s="2">
        <f t="shared" si="2"/>
        <v>-71.200426782256528</v>
      </c>
      <c r="AA46" s="2"/>
      <c r="AB46" s="2">
        <v>7.5993032649999996</v>
      </c>
      <c r="AC46" s="2">
        <v>-77.755786229999998</v>
      </c>
      <c r="AD46" s="2"/>
      <c r="AE46" s="2">
        <v>9.6797715770000003</v>
      </c>
      <c r="AF46" s="2">
        <v>-76.044112240000004</v>
      </c>
      <c r="AG46" s="2"/>
      <c r="AH46" s="2">
        <v>10.050781110000001</v>
      </c>
      <c r="AI46" s="2">
        <v>-75.875633449999995</v>
      </c>
      <c r="AJ46" s="10"/>
    </row>
    <row r="47" spans="4:36" x14ac:dyDescent="0.25">
      <c r="D47" s="2">
        <v>4.3948008669999998</v>
      </c>
      <c r="E47" s="2">
        <v>-80.324979679999998</v>
      </c>
      <c r="G47" s="2">
        <v>5.0555393860000004</v>
      </c>
      <c r="H47" s="2">
        <v>-79.75942096</v>
      </c>
      <c r="I47" s="2"/>
      <c r="J47" s="2">
        <v>5.1333544499999997</v>
      </c>
      <c r="K47" s="2">
        <v>-79.703674989999996</v>
      </c>
      <c r="M47" s="2">
        <v>5.0144784639999997</v>
      </c>
      <c r="N47" s="2">
        <f t="shared" si="0"/>
        <v>-84.000461342388363</v>
      </c>
      <c r="P47" s="2">
        <v>5.9747927299999999</v>
      </c>
      <c r="Q47" s="2">
        <v>-78.925969240000001</v>
      </c>
      <c r="S47" s="2">
        <v>6.0745276769999998</v>
      </c>
      <c r="T47" s="2">
        <v>-78.838763360000002</v>
      </c>
      <c r="U47" s="2"/>
      <c r="V47" s="2">
        <v>7.2942778029999999</v>
      </c>
      <c r="W47" s="2">
        <v>-77.774810790000004</v>
      </c>
      <c r="X47" s="2"/>
      <c r="Y47">
        <f t="shared" si="1"/>
        <v>5.0144784639999997</v>
      </c>
      <c r="Z47" s="2">
        <f t="shared" si="2"/>
        <v>-71.213672182622915</v>
      </c>
      <c r="AA47" s="2"/>
      <c r="AB47" s="2">
        <v>7.4493865909999997</v>
      </c>
      <c r="AC47" s="2">
        <v>-77.641838140000004</v>
      </c>
      <c r="AD47" s="2"/>
      <c r="AE47" s="2">
        <v>9.4840300759999998</v>
      </c>
      <c r="AF47" s="2">
        <v>-75.910778190000002</v>
      </c>
      <c r="AG47" s="2"/>
      <c r="AH47" s="2">
        <v>9.8496353180000007</v>
      </c>
      <c r="AI47" s="2">
        <v>-75.738568090000001</v>
      </c>
      <c r="AJ47" s="10"/>
    </row>
    <row r="48" spans="4:36" x14ac:dyDescent="0.25">
      <c r="D48" s="2">
        <v>4.3053416489999998</v>
      </c>
      <c r="E48" s="2">
        <v>-80.257999979999994</v>
      </c>
      <c r="G48" s="2">
        <v>4.9541654409999998</v>
      </c>
      <c r="H48" s="2">
        <v>-79.680382140000006</v>
      </c>
      <c r="I48" s="2"/>
      <c r="J48" s="2">
        <v>5.0308013999999996</v>
      </c>
      <c r="K48" s="2">
        <v>-79.623430499999998</v>
      </c>
      <c r="M48" s="2">
        <v>4.8278597559999996</v>
      </c>
      <c r="N48" s="2">
        <f t="shared" si="0"/>
        <v>-84.011393692620032</v>
      </c>
      <c r="P48" s="2">
        <v>5.8547526940000001</v>
      </c>
      <c r="Q48" s="2">
        <v>-78.832642789999994</v>
      </c>
      <c r="S48" s="2">
        <v>5.952368957</v>
      </c>
      <c r="T48" s="2">
        <v>-78.744095869999995</v>
      </c>
      <c r="U48" s="2"/>
      <c r="V48" s="2">
        <v>7.1459051999999996</v>
      </c>
      <c r="W48" s="2">
        <v>-77.664819309999999</v>
      </c>
      <c r="X48" s="2"/>
      <c r="Y48">
        <f t="shared" si="1"/>
        <v>4.8278597559999996</v>
      </c>
      <c r="Z48" s="2">
        <f t="shared" si="2"/>
        <v>-71.226567165464289</v>
      </c>
      <c r="AA48" s="2"/>
      <c r="AB48" s="2">
        <v>7.297587064</v>
      </c>
      <c r="AC48" s="2">
        <v>-77.530164029999995</v>
      </c>
      <c r="AD48" s="2"/>
      <c r="AE48" s="2">
        <v>9.2861378289999994</v>
      </c>
      <c r="AF48" s="2">
        <v>-75.780323600000003</v>
      </c>
      <c r="AG48" s="2"/>
      <c r="AH48" s="2">
        <v>9.6465940579999998</v>
      </c>
      <c r="AI48" s="2">
        <v>-75.604610969999996</v>
      </c>
      <c r="AJ48" s="10"/>
    </row>
    <row r="49" spans="4:36" x14ac:dyDescent="0.25">
      <c r="D49" s="2">
        <v>4.2144659329999996</v>
      </c>
      <c r="E49" s="2">
        <v>-80.192494710000005</v>
      </c>
      <c r="G49" s="2">
        <v>4.8514535859999999</v>
      </c>
      <c r="H49" s="2">
        <v>-79.60316795</v>
      </c>
      <c r="I49" s="2"/>
      <c r="J49" s="2">
        <v>4.9268954330000003</v>
      </c>
      <c r="K49" s="2">
        <v>-79.545020149999999</v>
      </c>
      <c r="M49" s="2">
        <v>4.6395115410000001</v>
      </c>
      <c r="N49" s="2">
        <f t="shared" si="0"/>
        <v>-84.022005645312518</v>
      </c>
      <c r="P49" s="2">
        <v>5.7332155220000001</v>
      </c>
      <c r="Q49" s="2">
        <v>-78.741366900000003</v>
      </c>
      <c r="S49" s="2">
        <v>5.828700489</v>
      </c>
      <c r="T49" s="2">
        <v>-78.651503340000005</v>
      </c>
      <c r="U49" s="2"/>
      <c r="V49" s="2">
        <v>6.9958856730000001</v>
      </c>
      <c r="W49" s="2">
        <v>-77.55720049</v>
      </c>
      <c r="X49" s="2"/>
      <c r="Y49">
        <f t="shared" si="1"/>
        <v>4.6395115410000001</v>
      </c>
      <c r="Z49" s="2">
        <f t="shared" si="2"/>
        <v>-71.239083603461154</v>
      </c>
      <c r="AA49" s="2"/>
      <c r="AB49" s="2">
        <v>7.1441192520000003</v>
      </c>
      <c r="AC49" s="2">
        <v>-77.420912349999995</v>
      </c>
      <c r="AD49" s="2"/>
      <c r="AE49" s="2">
        <v>9.0863661780000005</v>
      </c>
      <c r="AF49" s="2">
        <v>-75.652926379999997</v>
      </c>
      <c r="AG49" s="2"/>
      <c r="AH49" s="2">
        <v>9.4416533050000009</v>
      </c>
      <c r="AI49" s="2">
        <v>-75.473768109999995</v>
      </c>
      <c r="AJ49" s="10"/>
    </row>
    <row r="50" spans="4:36" x14ac:dyDescent="0.25">
      <c r="D50" s="2">
        <v>4.1228315359999996</v>
      </c>
      <c r="E50" s="2">
        <v>-80.128903449999996</v>
      </c>
      <c r="G50" s="2">
        <v>4.7473221089999997</v>
      </c>
      <c r="H50" s="2">
        <v>-79.527708809999993</v>
      </c>
      <c r="I50" s="2"/>
      <c r="J50" s="2">
        <v>4.8214996120000002</v>
      </c>
      <c r="K50" s="2">
        <v>-79.468331719999995</v>
      </c>
      <c r="M50" s="2">
        <v>4.4493007929999999</v>
      </c>
      <c r="N50" s="2">
        <f t="shared" si="0"/>
        <v>-84.032292735908442</v>
      </c>
      <c r="P50" s="2">
        <v>5.6100781700000004</v>
      </c>
      <c r="Q50" s="2">
        <v>-78.6520601</v>
      </c>
      <c r="S50" s="2">
        <v>5.7034190039999997</v>
      </c>
      <c r="T50" s="2">
        <v>-78.560900099999998</v>
      </c>
      <c r="U50" s="2"/>
      <c r="V50" s="2">
        <v>6.8440836999999997</v>
      </c>
      <c r="W50" s="2">
        <v>-77.451858889999997</v>
      </c>
      <c r="X50" s="2"/>
      <c r="Y50">
        <f t="shared" si="1"/>
        <v>4.4493007929999999</v>
      </c>
      <c r="Z50" s="2">
        <f t="shared" si="2"/>
        <v>-71.251216287537233</v>
      </c>
      <c r="AA50" s="2"/>
      <c r="AB50" s="2">
        <v>6.9888470600000003</v>
      </c>
      <c r="AC50" s="2">
        <v>-77.313982229999993</v>
      </c>
      <c r="AD50" s="2"/>
      <c r="AE50" s="2">
        <v>8.8845464389999993</v>
      </c>
      <c r="AF50" s="2">
        <v>-75.528447850000006</v>
      </c>
      <c r="AG50" s="2"/>
      <c r="AH50" s="2">
        <v>9.2346122170000005</v>
      </c>
      <c r="AI50" s="2">
        <v>-75.345911470000004</v>
      </c>
      <c r="AJ50" s="10"/>
    </row>
    <row r="51" spans="4:36" x14ac:dyDescent="0.25">
      <c r="D51" s="2">
        <v>4.0297991990000002</v>
      </c>
      <c r="E51" s="2">
        <v>-80.06675165</v>
      </c>
      <c r="G51" s="2">
        <v>4.6419650949999998</v>
      </c>
      <c r="H51" s="2">
        <v>-79.4541282</v>
      </c>
      <c r="I51" s="2"/>
      <c r="J51" s="2">
        <v>4.7149062170000002</v>
      </c>
      <c r="K51" s="2">
        <v>-79.393561050000002</v>
      </c>
      <c r="M51" s="2">
        <v>4.2574567800000001</v>
      </c>
      <c r="N51" s="2">
        <f t="shared" si="0"/>
        <v>-84.042230823357087</v>
      </c>
      <c r="P51" s="2">
        <v>5.4855602530000001</v>
      </c>
      <c r="Q51" s="2">
        <v>-78.564874779999997</v>
      </c>
      <c r="S51" s="2">
        <v>5.5767475500000003</v>
      </c>
      <c r="T51" s="2">
        <v>-78.472440259999999</v>
      </c>
      <c r="U51" s="2"/>
      <c r="V51" s="2">
        <v>6.6907581220000001</v>
      </c>
      <c r="W51" s="2">
        <v>-77.348980460000007</v>
      </c>
      <c r="X51" s="2"/>
      <c r="Y51">
        <f t="shared" si="1"/>
        <v>4.2574567800000001</v>
      </c>
      <c r="Z51" s="2">
        <f t="shared" si="2"/>
        <v>-71.26293680284607</v>
      </c>
      <c r="AA51" s="2"/>
      <c r="AB51" s="2">
        <v>6.8320384829999998</v>
      </c>
      <c r="AC51" s="2">
        <v>-77.209557059999995</v>
      </c>
      <c r="AD51" s="2"/>
      <c r="AE51" s="2">
        <v>8.6810439979999998</v>
      </c>
      <c r="AF51" s="2">
        <v>-75.407064739999996</v>
      </c>
      <c r="AG51" s="2"/>
      <c r="AH51" s="2">
        <v>9.0256289929999998</v>
      </c>
      <c r="AI51" s="2">
        <v>-75.2211207</v>
      </c>
      <c r="AJ51" s="10"/>
    </row>
    <row r="52" spans="4:36" x14ac:dyDescent="0.25">
      <c r="D52" s="2">
        <v>3.936031952</v>
      </c>
      <c r="E52" s="2">
        <v>-80.006455250000002</v>
      </c>
      <c r="G52" s="2">
        <v>4.535323708</v>
      </c>
      <c r="H52" s="2">
        <v>-79.382368290000002</v>
      </c>
      <c r="I52" s="2"/>
      <c r="J52" s="2">
        <v>4.6070022420000001</v>
      </c>
      <c r="K52" s="2">
        <v>-79.320612130000001</v>
      </c>
      <c r="M52" s="2">
        <v>4.0640761249999997</v>
      </c>
      <c r="N52" s="2">
        <f t="shared" si="0"/>
        <v>-84.051804176056834</v>
      </c>
      <c r="P52" s="2">
        <v>5.359584667</v>
      </c>
      <c r="Q52" s="2">
        <v>-78.479746270000007</v>
      </c>
      <c r="S52" s="2">
        <v>5.4486056180000002</v>
      </c>
      <c r="T52" s="2">
        <v>-78.386060180000001</v>
      </c>
      <c r="U52" s="2"/>
      <c r="V52" s="2">
        <v>6.5358007699999998</v>
      </c>
      <c r="W52" s="2">
        <v>-77.248497959999995</v>
      </c>
      <c r="X52" s="2"/>
      <c r="Y52">
        <f t="shared" si="1"/>
        <v>4.0640761249999997</v>
      </c>
      <c r="Z52" s="2">
        <f t="shared" si="2"/>
        <v>-71.274226654872976</v>
      </c>
      <c r="AA52" s="2"/>
      <c r="AB52" s="2">
        <v>6.6735849820000004</v>
      </c>
      <c r="AC52" s="2">
        <v>-77.107564440000004</v>
      </c>
      <c r="AD52" s="2"/>
      <c r="AE52" s="2">
        <v>8.4757278530000004</v>
      </c>
      <c r="AF52" s="2">
        <v>-75.288665269999996</v>
      </c>
      <c r="AG52" s="2"/>
      <c r="AH52" s="2">
        <v>8.8148398530000005</v>
      </c>
      <c r="AI52" s="2">
        <v>-75.099449480000004</v>
      </c>
      <c r="AJ52" s="10"/>
    </row>
    <row r="53" spans="4:36" x14ac:dyDescent="0.25">
      <c r="D53" s="2">
        <v>3.8409371459999999</v>
      </c>
      <c r="E53" s="2">
        <v>-79.947607270000006</v>
      </c>
      <c r="G53" s="2">
        <v>4.4275552170000001</v>
      </c>
      <c r="H53" s="2">
        <v>-79.31251082</v>
      </c>
      <c r="I53" s="2"/>
      <c r="J53" s="2">
        <v>4.4978861510000003</v>
      </c>
      <c r="K53" s="2">
        <v>-79.249533409999998</v>
      </c>
      <c r="M53" s="2">
        <v>3.8692523099999998</v>
      </c>
      <c r="N53" s="2">
        <f t="shared" si="0"/>
        <v>-84.060998010739553</v>
      </c>
      <c r="P53" s="2">
        <v>5.232327154</v>
      </c>
      <c r="Q53" s="2">
        <v>-78.396780039999996</v>
      </c>
      <c r="S53" s="2">
        <v>5.3191707089999998</v>
      </c>
      <c r="T53" s="2">
        <v>-78.30186784</v>
      </c>
      <c r="U53" s="2"/>
      <c r="V53" s="2">
        <v>6.3794180669999996</v>
      </c>
      <c r="W53" s="2">
        <v>-77.150540559999996</v>
      </c>
      <c r="X53" s="2"/>
      <c r="Y53">
        <f t="shared" si="1"/>
        <v>3.8692523099999998</v>
      </c>
      <c r="Z53" s="2">
        <f t="shared" si="2"/>
        <v>-71.285068468519825</v>
      </c>
      <c r="AA53" s="2"/>
      <c r="AB53" s="2">
        <v>6.5136982589999999</v>
      </c>
      <c r="AC53" s="2">
        <v>-77.008133180000002</v>
      </c>
      <c r="AD53" s="2"/>
      <c r="AE53" s="2">
        <v>8.268870304</v>
      </c>
      <c r="AF53" s="2">
        <v>-75.173388560000006</v>
      </c>
      <c r="AG53" s="2"/>
      <c r="AH53" s="2">
        <v>8.6023253489999991</v>
      </c>
      <c r="AI53" s="2">
        <v>-74.980916239999999</v>
      </c>
      <c r="AJ53" s="10"/>
    </row>
    <row r="54" spans="4:36" x14ac:dyDescent="0.25">
      <c r="D54" s="2">
        <v>3.7449455280000001</v>
      </c>
      <c r="E54" s="2">
        <v>-79.890458150000001</v>
      </c>
      <c r="G54" s="2">
        <v>4.3184583869999997</v>
      </c>
      <c r="H54" s="2">
        <v>-79.244407820000006</v>
      </c>
      <c r="I54" s="2"/>
      <c r="J54" s="2">
        <v>4.3874744540000004</v>
      </c>
      <c r="K54" s="2">
        <v>-79.180258230000007</v>
      </c>
      <c r="M54" s="2">
        <v>3.6730756439999999</v>
      </c>
      <c r="N54" s="2">
        <f t="shared" si="0"/>
        <v>-84.06979847313454</v>
      </c>
      <c r="P54" s="2">
        <v>5.1035408679999996</v>
      </c>
      <c r="Q54" s="2">
        <v>-78.315808750000002</v>
      </c>
      <c r="S54" s="2">
        <v>5.1881916370000001</v>
      </c>
      <c r="T54" s="2">
        <v>-78.219692739999999</v>
      </c>
      <c r="U54" s="2"/>
      <c r="V54" s="2">
        <v>6.2213029039999999</v>
      </c>
      <c r="W54" s="2">
        <v>-77.054906889999998</v>
      </c>
      <c r="X54" s="2"/>
      <c r="Y54">
        <f t="shared" si="1"/>
        <v>3.6730756439999999</v>
      </c>
      <c r="Z54" s="2">
        <f t="shared" si="2"/>
        <v>-71.295445964756084</v>
      </c>
      <c r="AA54" s="2"/>
      <c r="AB54" s="2">
        <v>6.3520606739999996</v>
      </c>
      <c r="AC54" s="2">
        <v>-76.91106345</v>
      </c>
      <c r="AD54" s="2"/>
      <c r="AE54" s="2">
        <v>8.0600570479999991</v>
      </c>
      <c r="AF54" s="2">
        <v>-75.06099528</v>
      </c>
      <c r="AG54" s="2"/>
      <c r="AH54" s="2">
        <v>8.3880916939999999</v>
      </c>
      <c r="AI54" s="2">
        <v>-74.865494499999997</v>
      </c>
      <c r="AJ54" s="10"/>
    </row>
    <row r="55" spans="4:36" x14ac:dyDescent="0.25">
      <c r="D55" s="2">
        <v>3.6476884200000002</v>
      </c>
      <c r="E55" s="2">
        <v>-79.834773159999997</v>
      </c>
      <c r="G55" s="2">
        <v>4.2083012120000003</v>
      </c>
      <c r="H55" s="2">
        <v>-79.178202249999998</v>
      </c>
      <c r="I55" s="2"/>
      <c r="J55" s="2">
        <v>4.2759794680000001</v>
      </c>
      <c r="K55" s="2">
        <v>-79.112899200000001</v>
      </c>
      <c r="M55" s="2">
        <v>3.4756334849999999</v>
      </c>
      <c r="N55" s="2">
        <f t="shared" si="0"/>
        <v>-84.078192605918616</v>
      </c>
      <c r="P55" s="2">
        <v>4.9735287389999998</v>
      </c>
      <c r="Q55" s="2">
        <v>-78.237019070000002</v>
      </c>
      <c r="S55" s="2">
        <v>5.055978251</v>
      </c>
      <c r="T55" s="2">
        <v>-78.139720490000002</v>
      </c>
      <c r="U55" s="2"/>
      <c r="V55" s="2">
        <v>6.0618234539999998</v>
      </c>
      <c r="W55" s="2">
        <v>-76.96181369</v>
      </c>
      <c r="X55" s="2"/>
      <c r="Y55">
        <f t="shared" si="1"/>
        <v>3.4756334849999999</v>
      </c>
      <c r="Z55" s="2">
        <f t="shared" si="2"/>
        <v>-71.305343922303237</v>
      </c>
      <c r="AA55" s="2"/>
      <c r="AB55" s="2">
        <v>6.189044312</v>
      </c>
      <c r="AC55" s="2">
        <v>-76.816581499999998</v>
      </c>
      <c r="AD55" s="2"/>
      <c r="AE55" s="2">
        <v>7.8497670490000004</v>
      </c>
      <c r="AF55" s="2">
        <v>-74.951737300000005</v>
      </c>
      <c r="AG55" s="2"/>
      <c r="AH55" s="2">
        <v>8.1720623729999993</v>
      </c>
      <c r="AI55" s="2">
        <v>-74.753110559999996</v>
      </c>
      <c r="AJ55" s="10"/>
    </row>
    <row r="56" spans="4:36" x14ac:dyDescent="0.25">
      <c r="D56" s="2">
        <v>3.5497347810000002</v>
      </c>
      <c r="E56" s="2">
        <v>-79.780859359999994</v>
      </c>
      <c r="G56" s="2">
        <v>4.0970940300000001</v>
      </c>
      <c r="H56" s="2">
        <v>-79.113872670000006</v>
      </c>
      <c r="I56" s="2"/>
      <c r="J56" s="2">
        <v>4.1633407580000004</v>
      </c>
      <c r="K56" s="2">
        <v>-79.047397579999995</v>
      </c>
      <c r="M56" s="2">
        <v>3.2770104419999999</v>
      </c>
      <c r="N56" s="2">
        <f t="shared" si="0"/>
        <v>-84.086168318951394</v>
      </c>
      <c r="P56" s="2">
        <v>4.8422914800000001</v>
      </c>
      <c r="Q56" s="2">
        <v>-78.160401019999995</v>
      </c>
      <c r="S56" s="2">
        <v>4.9225311840000003</v>
      </c>
      <c r="T56" s="2">
        <v>-78.061939890000005</v>
      </c>
      <c r="U56" s="2"/>
      <c r="V56" s="2">
        <v>5.9009760059999996</v>
      </c>
      <c r="W56" s="2">
        <v>-76.871246439999993</v>
      </c>
      <c r="X56" s="2"/>
      <c r="Y56">
        <f t="shared" si="1"/>
        <v>3.2770104419999999</v>
      </c>
      <c r="Z56" s="2">
        <f t="shared" si="2"/>
        <v>-71.314748142042987</v>
      </c>
      <c r="AA56" s="2"/>
      <c r="AB56" s="2">
        <v>6.0246409749999996</v>
      </c>
      <c r="AC56" s="2">
        <v>-76.724679649999999</v>
      </c>
      <c r="AD56" s="2"/>
      <c r="AE56" s="2">
        <v>7.6379823890000003</v>
      </c>
      <c r="AF56" s="2">
        <v>-74.845604820000005</v>
      </c>
      <c r="AG56" s="2"/>
      <c r="AH56" s="2">
        <v>7.9544532520000004</v>
      </c>
      <c r="AI56" s="2">
        <v>-74.643861220000005</v>
      </c>
      <c r="AJ56" s="10"/>
    </row>
    <row r="57" spans="4:36" x14ac:dyDescent="0.25">
      <c r="D57" s="2">
        <v>3.4509315200000001</v>
      </c>
      <c r="E57" s="2">
        <v>-79.72860335</v>
      </c>
      <c r="G57" s="2">
        <v>3.9848217730000002</v>
      </c>
      <c r="H57" s="2">
        <v>-79.051388009999997</v>
      </c>
      <c r="I57" s="2"/>
      <c r="J57" s="2">
        <v>4.0496403890000003</v>
      </c>
      <c r="K57" s="2">
        <v>-78.983780920000001</v>
      </c>
      <c r="M57" s="2">
        <v>3.0772885169999999</v>
      </c>
      <c r="N57" s="2">
        <f t="shared" si="0"/>
        <v>-84.093714363102904</v>
      </c>
      <c r="P57" s="2">
        <v>4.7098046020000002</v>
      </c>
      <c r="Q57" s="2">
        <v>-78.085926509999993</v>
      </c>
      <c r="S57" s="2">
        <v>4.78782233</v>
      </c>
      <c r="T57" s="2">
        <v>-77.986326869999999</v>
      </c>
      <c r="U57" s="2"/>
      <c r="V57" s="2">
        <v>5.7387217039999996</v>
      </c>
      <c r="W57" s="2">
        <v>-76.783176909999995</v>
      </c>
      <c r="X57" s="2"/>
      <c r="Y57">
        <f t="shared" si="1"/>
        <v>3.0772885169999999</v>
      </c>
      <c r="Z57" s="2">
        <f t="shared" si="2"/>
        <v>-71.323645415690436</v>
      </c>
      <c r="AA57" s="2"/>
      <c r="AB57" s="2">
        <v>5.8588097220000002</v>
      </c>
      <c r="AC57" s="2">
        <v>-76.635331350000001</v>
      </c>
      <c r="AD57" s="2"/>
      <c r="AE57" s="2">
        <v>7.4246447890000002</v>
      </c>
      <c r="AF57" s="2">
        <v>-74.742562570000004</v>
      </c>
      <c r="AG57" s="2"/>
      <c r="AH57" s="2">
        <v>7.7356296240000004</v>
      </c>
      <c r="AI57" s="2">
        <v>-74.537917230000005</v>
      </c>
      <c r="AJ57" s="10"/>
    </row>
    <row r="58" spans="4:36" x14ac:dyDescent="0.25">
      <c r="D58" s="2">
        <v>3.3512841409999998</v>
      </c>
      <c r="E58" s="2">
        <v>-79.677987169999994</v>
      </c>
      <c r="G58" s="2">
        <v>3.871435258</v>
      </c>
      <c r="H58" s="2">
        <v>-78.990714440000005</v>
      </c>
      <c r="I58" s="2"/>
      <c r="J58" s="2">
        <v>3.9349267330000002</v>
      </c>
      <c r="K58" s="2">
        <v>-78.922064430000006</v>
      </c>
      <c r="M58" s="2">
        <v>2.8766269470000001</v>
      </c>
      <c r="N58" s="2">
        <f t="shared" si="0"/>
        <v>-84.100817578712011</v>
      </c>
      <c r="P58" s="2">
        <v>4.5760118700000003</v>
      </c>
      <c r="Q58" s="2">
        <v>-78.013549330000004</v>
      </c>
      <c r="S58" s="2">
        <v>4.6517900360000004</v>
      </c>
      <c r="T58" s="2">
        <v>-77.91284177</v>
      </c>
      <c r="U58" s="2"/>
      <c r="V58" s="2">
        <v>5.5749779180000001</v>
      </c>
      <c r="W58" s="2">
        <v>-76.697565670000003</v>
      </c>
      <c r="X58" s="2"/>
      <c r="Y58">
        <f t="shared" si="1"/>
        <v>2.8766269470000001</v>
      </c>
      <c r="Z58" s="2">
        <f t="shared" si="2"/>
        <v>-71.332020281271951</v>
      </c>
      <c r="AA58" s="2"/>
      <c r="AB58" s="2">
        <v>5.691467329</v>
      </c>
      <c r="AC58" s="2">
        <v>-76.548494340000005</v>
      </c>
      <c r="AD58" s="2"/>
      <c r="AE58" s="2">
        <v>7.209645944</v>
      </c>
      <c r="AF58" s="2">
        <v>-74.642549239999994</v>
      </c>
      <c r="AG58" s="2"/>
      <c r="AH58" s="2">
        <v>7.5151058739999996</v>
      </c>
      <c r="AI58" s="2">
        <v>-74.435033169999997</v>
      </c>
      <c r="AJ58" s="10"/>
    </row>
    <row r="59" spans="4:36" x14ac:dyDescent="0.25">
      <c r="D59" s="2">
        <v>3.2507456330000002</v>
      </c>
      <c r="E59" s="2">
        <v>-79.628970370000005</v>
      </c>
      <c r="G59" s="2">
        <v>3.7570874970000001</v>
      </c>
      <c r="H59" s="2">
        <v>-78.931926829999995</v>
      </c>
      <c r="I59" s="2"/>
      <c r="J59" s="2">
        <v>3.8192073409999998</v>
      </c>
      <c r="K59" s="2">
        <v>-78.862241370000007</v>
      </c>
      <c r="M59" s="2">
        <v>2.6751542750000001</v>
      </c>
      <c r="N59" s="2">
        <f t="shared" si="0"/>
        <v>-84.107467264238494</v>
      </c>
      <c r="P59" s="2">
        <v>4.4410941279999996</v>
      </c>
      <c r="Q59" s="2">
        <v>-77.943355220000001</v>
      </c>
      <c r="S59" s="2">
        <v>4.5146153160000004</v>
      </c>
      <c r="T59" s="2">
        <v>-77.841576770000003</v>
      </c>
      <c r="U59" s="2"/>
      <c r="V59" s="2">
        <v>5.4099575599999996</v>
      </c>
      <c r="W59" s="2">
        <v>-76.614521139999994</v>
      </c>
      <c r="X59" s="2"/>
      <c r="Y59">
        <f t="shared" si="1"/>
        <v>2.6751542750000001</v>
      </c>
      <c r="Z59" s="2">
        <f t="shared" si="2"/>
        <v>-71.339860173713191</v>
      </c>
      <c r="AA59" s="2"/>
      <c r="AB59" s="2">
        <v>5.5228338130000001</v>
      </c>
      <c r="AC59" s="2">
        <v>-76.464273539999994</v>
      </c>
      <c r="AD59" s="2"/>
      <c r="AE59" s="2">
        <v>6.9932632300000002</v>
      </c>
      <c r="AF59" s="2">
        <v>-74.545678390000006</v>
      </c>
      <c r="AG59" s="2"/>
      <c r="AH59" s="2">
        <v>7.2931097960000004</v>
      </c>
      <c r="AI59" s="2">
        <v>-74.335316160000005</v>
      </c>
      <c r="AJ59" s="10"/>
    </row>
    <row r="60" spans="4:36" x14ac:dyDescent="0.25">
      <c r="D60" s="2">
        <v>3.1496794960000001</v>
      </c>
      <c r="E60" s="2">
        <v>-79.581706990000001</v>
      </c>
      <c r="G60" s="2">
        <v>3.6418375009999999</v>
      </c>
      <c r="H60" s="2">
        <v>-78.875042269999994</v>
      </c>
      <c r="I60" s="2"/>
      <c r="J60" s="2">
        <v>3.7025302550000001</v>
      </c>
      <c r="K60" s="2">
        <v>-78.804323409999995</v>
      </c>
      <c r="M60" s="2">
        <v>2.4725552180000001</v>
      </c>
      <c r="N60" s="2">
        <f t="shared" si="0"/>
        <v>-84.113666967348067</v>
      </c>
      <c r="P60" s="2">
        <v>4.3051184170000001</v>
      </c>
      <c r="Q60" s="2">
        <v>-77.875366589999999</v>
      </c>
      <c r="S60" s="2">
        <v>4.3763655420000003</v>
      </c>
      <c r="T60" s="2">
        <v>-77.772556170000001</v>
      </c>
      <c r="U60" s="2"/>
      <c r="V60" s="2">
        <v>5.2437353590000004</v>
      </c>
      <c r="W60" s="2">
        <v>-76.534075549999997</v>
      </c>
      <c r="X60" s="2"/>
      <c r="Y60">
        <f t="shared" si="1"/>
        <v>2.4725552180000001</v>
      </c>
      <c r="Z60" s="2">
        <f t="shared" si="2"/>
        <v>-71.347169325026073</v>
      </c>
      <c r="AA60" s="2"/>
      <c r="AB60" s="2">
        <v>5.3529897599999998</v>
      </c>
      <c r="AC60" s="2">
        <v>-76.382692250000005</v>
      </c>
      <c r="AD60" s="2"/>
      <c r="AE60" s="2">
        <v>6.7755953870000001</v>
      </c>
      <c r="AF60" s="2">
        <v>-74.451965920000006</v>
      </c>
      <c r="AG60" s="2"/>
      <c r="AH60" s="2">
        <v>7.06957141</v>
      </c>
      <c r="AI60" s="2">
        <v>-74.238732369999994</v>
      </c>
      <c r="AJ60" s="10"/>
    </row>
    <row r="61" spans="4:36" x14ac:dyDescent="0.25">
      <c r="D61" s="2">
        <v>3.0475434859999999</v>
      </c>
      <c r="E61" s="2">
        <v>-79.535928319999996</v>
      </c>
      <c r="G61" s="2">
        <v>3.525719525</v>
      </c>
      <c r="H61" s="2">
        <v>-78.820064290000005</v>
      </c>
      <c r="I61" s="2"/>
      <c r="J61" s="2">
        <v>3.5848923689999999</v>
      </c>
      <c r="K61" s="2">
        <v>-78.748297280000003</v>
      </c>
      <c r="M61" s="2">
        <v>2.2692615699999998</v>
      </c>
      <c r="N61" s="2">
        <f t="shared" si="0"/>
        <v>-84.119397001683993</v>
      </c>
      <c r="P61" s="2">
        <v>4.168120472</v>
      </c>
      <c r="Q61" s="2">
        <v>-77.809594360000006</v>
      </c>
      <c r="S61" s="2">
        <v>4.237077609</v>
      </c>
      <c r="T61" s="2">
        <v>-77.705790070000006</v>
      </c>
      <c r="U61" s="2"/>
      <c r="V61" s="2">
        <v>5.076349735</v>
      </c>
      <c r="W61" s="2">
        <v>-76.45624463</v>
      </c>
      <c r="X61" s="2"/>
      <c r="Y61">
        <f t="shared" si="1"/>
        <v>2.2692615699999998</v>
      </c>
      <c r="Z61" s="2">
        <f t="shared" si="2"/>
        <v>-71.353924572702525</v>
      </c>
      <c r="AA61" s="2"/>
      <c r="AB61" s="2">
        <v>5.1819780460000002</v>
      </c>
      <c r="AC61" s="2">
        <v>-76.303757239999996</v>
      </c>
      <c r="AD61" s="2"/>
      <c r="AE61" s="2">
        <v>6.5566950220000004</v>
      </c>
      <c r="AF61" s="2">
        <v>-74.361403199999998</v>
      </c>
      <c r="AG61" s="2"/>
      <c r="AH61" s="2">
        <v>6.8446940779999998</v>
      </c>
      <c r="AI61" s="2">
        <v>-74.145360229999994</v>
      </c>
      <c r="AJ61" s="10"/>
    </row>
    <row r="62" spans="4:36" x14ac:dyDescent="0.25">
      <c r="D62" s="2">
        <v>2.9450455500000001</v>
      </c>
      <c r="E62" s="2">
        <v>-79.491934560000004</v>
      </c>
      <c r="G62" s="2">
        <v>3.4087107529999998</v>
      </c>
      <c r="H62" s="2">
        <v>-78.766970330000007</v>
      </c>
      <c r="I62" s="2"/>
      <c r="J62" s="2">
        <v>3.466372636</v>
      </c>
      <c r="K62" s="2">
        <v>-78.694190129999996</v>
      </c>
      <c r="M62" s="2">
        <v>2.0652074100000002</v>
      </c>
      <c r="N62" s="2">
        <f t="shared" si="0"/>
        <v>-84.12465404596729</v>
      </c>
      <c r="P62" s="2">
        <v>4.03006932</v>
      </c>
      <c r="Q62" s="2">
        <v>-77.746017800000004</v>
      </c>
      <c r="S62" s="2">
        <v>4.0967205670000002</v>
      </c>
      <c r="T62" s="2">
        <v>-77.641256310000003</v>
      </c>
      <c r="U62" s="2"/>
      <c r="V62" s="2">
        <v>4.9077563309999999</v>
      </c>
      <c r="W62" s="2">
        <v>-76.381010090000004</v>
      </c>
      <c r="X62" s="2"/>
      <c r="Y62">
        <f t="shared" si="1"/>
        <v>2.0652074100000002</v>
      </c>
      <c r="Z62" s="2">
        <f t="shared" si="2"/>
        <v>-71.360122045535221</v>
      </c>
      <c r="AA62" s="2"/>
      <c r="AB62" s="2">
        <v>5.0097552350000001</v>
      </c>
      <c r="AC62" s="2">
        <v>-76.227443640000004</v>
      </c>
      <c r="AD62" s="2"/>
      <c r="AE62" s="2">
        <v>6.336498841</v>
      </c>
      <c r="AF62" s="2">
        <v>-74.273959480000002</v>
      </c>
      <c r="AG62" s="2"/>
      <c r="AH62" s="2">
        <v>6.6188588920000004</v>
      </c>
      <c r="AI62" s="2">
        <v>-74.055330190000006</v>
      </c>
      <c r="AJ62" s="10"/>
    </row>
    <row r="63" spans="4:36" x14ac:dyDescent="0.25">
      <c r="D63" s="2">
        <v>2.8418052509999998</v>
      </c>
      <c r="E63" s="2">
        <v>-79.449538579999995</v>
      </c>
      <c r="G63" s="2">
        <v>3.290757047</v>
      </c>
      <c r="H63" s="2">
        <v>-78.715732290000005</v>
      </c>
      <c r="I63" s="2"/>
      <c r="J63" s="2">
        <v>3.3470181760000002</v>
      </c>
      <c r="K63" s="2">
        <v>-78.642014309999993</v>
      </c>
      <c r="M63" s="2">
        <v>1.8605185820000001</v>
      </c>
      <c r="N63" s="2">
        <f t="shared" si="0"/>
        <v>-84.129429872108574</v>
      </c>
      <c r="P63" s="2">
        <v>3.8908999400000002</v>
      </c>
      <c r="Q63" s="2">
        <v>-77.684603559999999</v>
      </c>
      <c r="S63" s="2">
        <v>3.9552300140000001</v>
      </c>
      <c r="T63" s="2">
        <v>-77.578917140000001</v>
      </c>
      <c r="U63" s="2"/>
      <c r="V63" s="2">
        <v>4.7378707499999999</v>
      </c>
      <c r="W63" s="2">
        <v>-76.308336330000003</v>
      </c>
      <c r="X63" s="2"/>
      <c r="Y63">
        <f t="shared" si="1"/>
        <v>1.8605185820000001</v>
      </c>
      <c r="Z63" s="2">
        <f t="shared" si="2"/>
        <v>-71.365752084638146</v>
      </c>
      <c r="AA63" s="2"/>
      <c r="AB63" s="2">
        <v>4.836234631</v>
      </c>
      <c r="AC63" s="2">
        <v>-76.153713850000003</v>
      </c>
      <c r="AD63" s="2"/>
      <c r="AE63" s="2">
        <v>6.1148805060000004</v>
      </c>
      <c r="AF63" s="2">
        <v>-74.189611439999993</v>
      </c>
      <c r="AG63" s="2"/>
      <c r="AH63" s="2">
        <v>6.3915619049999997</v>
      </c>
      <c r="AI63" s="2">
        <v>-73.968433950000005</v>
      </c>
      <c r="AJ63" s="10"/>
    </row>
    <row r="64" spans="4:36" x14ac:dyDescent="0.25">
      <c r="D64" s="2">
        <v>2.7375847019999999</v>
      </c>
      <c r="E64" s="2">
        <v>-79.408638479999993</v>
      </c>
      <c r="G64" s="2">
        <v>3.172013792</v>
      </c>
      <c r="H64" s="2">
        <v>-78.666416380000001</v>
      </c>
      <c r="I64" s="2"/>
      <c r="J64" s="2">
        <v>3.2268330110000001</v>
      </c>
      <c r="K64" s="2">
        <v>-78.591765359999997</v>
      </c>
      <c r="M64" s="2">
        <v>1.655365239</v>
      </c>
      <c r="N64" s="2">
        <f t="shared" si="0"/>
        <v>-84.133716582149816</v>
      </c>
      <c r="P64" s="2">
        <v>3.7507952480000002</v>
      </c>
      <c r="Q64" s="2">
        <v>-77.625429629999999</v>
      </c>
      <c r="S64" s="2">
        <v>3.8127944899999999</v>
      </c>
      <c r="T64" s="2">
        <v>-77.518845260000006</v>
      </c>
      <c r="U64" s="2"/>
      <c r="V64" s="2">
        <v>4.5669150529999998</v>
      </c>
      <c r="W64" s="2">
        <v>-76.238311060000001</v>
      </c>
      <c r="X64" s="2"/>
      <c r="Y64">
        <f t="shared" si="1"/>
        <v>1.655365239</v>
      </c>
      <c r="Z64" s="2">
        <f t="shared" si="2"/>
        <v>-71.370805417379955</v>
      </c>
      <c r="AA64" s="2"/>
      <c r="AB64" s="2">
        <v>4.6616410070000001</v>
      </c>
      <c r="AC64" s="2">
        <v>-76.082658879999997</v>
      </c>
      <c r="AD64" s="2"/>
      <c r="AE64" s="2">
        <v>5.8921134769999997</v>
      </c>
      <c r="AF64" s="2">
        <v>-74.108479500000001</v>
      </c>
      <c r="AG64" s="2"/>
      <c r="AH64" s="2">
        <v>6.1630315700000002</v>
      </c>
      <c r="AI64" s="2">
        <v>-73.884776040000006</v>
      </c>
      <c r="AJ64" s="10"/>
    </row>
    <row r="65" spans="4:36" x14ac:dyDescent="0.25">
      <c r="D65" s="2">
        <v>2.6326784440000002</v>
      </c>
      <c r="E65" s="2">
        <v>-79.36934617</v>
      </c>
      <c r="G65" s="2">
        <v>3.052564303</v>
      </c>
      <c r="H65" s="2">
        <v>-78.619050380000004</v>
      </c>
      <c r="I65" s="2"/>
      <c r="J65" s="2">
        <v>3.1057731830000002</v>
      </c>
      <c r="K65" s="2">
        <v>-78.543422430000007</v>
      </c>
      <c r="M65" s="2">
        <v>1.4495573129999999</v>
      </c>
      <c r="N65" s="2">
        <f t="shared" si="0"/>
        <v>-84.137514127744041</v>
      </c>
      <c r="P65" s="2">
        <v>3.6098510039999998</v>
      </c>
      <c r="Q65" s="2">
        <v>-77.56853332</v>
      </c>
      <c r="S65" s="2">
        <v>3.6695128939999999</v>
      </c>
      <c r="T65" s="2">
        <v>-77.461073780000007</v>
      </c>
      <c r="U65" s="2"/>
      <c r="V65" s="2">
        <v>4.3950076830000002</v>
      </c>
      <c r="W65" s="2">
        <v>-76.17096617</v>
      </c>
      <c r="X65" s="2"/>
      <c r="Y65">
        <f t="shared" si="1"/>
        <v>1.4495573129999999</v>
      </c>
      <c r="Z65" s="2">
        <f t="shared" si="2"/>
        <v>-71.375282021133401</v>
      </c>
      <c r="AA65" s="2"/>
      <c r="AB65" s="2">
        <v>4.4860928370000002</v>
      </c>
      <c r="AC65" s="2">
        <v>-76.014314549999995</v>
      </c>
      <c r="AD65" s="2"/>
      <c r="AE65" s="2">
        <v>5.6683459779999996</v>
      </c>
      <c r="AF65" s="2">
        <v>-74.030590919999995</v>
      </c>
      <c r="AG65" s="2"/>
      <c r="AH65" s="2">
        <v>5.9333092890000003</v>
      </c>
      <c r="AI65" s="2">
        <v>-73.804364559999996</v>
      </c>
      <c r="AJ65" s="10"/>
    </row>
    <row r="66" spans="4:36" x14ac:dyDescent="0.25">
      <c r="D66" s="2">
        <v>2.5276879540000001</v>
      </c>
      <c r="E66" s="2">
        <v>-79.331861520000004</v>
      </c>
      <c r="G66" s="2">
        <v>2.9324404959999999</v>
      </c>
      <c r="H66" s="2">
        <v>-78.573632989999993</v>
      </c>
      <c r="I66" s="2"/>
      <c r="J66" s="2">
        <v>2.983963927</v>
      </c>
      <c r="K66" s="2">
        <v>-78.497030019999997</v>
      </c>
      <c r="M66" s="2">
        <v>1.243301912</v>
      </c>
      <c r="N66" s="2">
        <f t="shared" si="0"/>
        <v>-84.140814711741513</v>
      </c>
      <c r="P66" s="2">
        <v>3.4680984979999998</v>
      </c>
      <c r="Q66" s="2">
        <v>-77.513927859999995</v>
      </c>
      <c r="S66" s="2">
        <v>3.525416592</v>
      </c>
      <c r="T66" s="2">
        <v>-77.405615850000004</v>
      </c>
      <c r="U66" s="2"/>
      <c r="V66" s="2">
        <v>4.2221889270000004</v>
      </c>
      <c r="W66" s="2">
        <v>-76.106302350000007</v>
      </c>
      <c r="X66" s="2"/>
      <c r="Y66">
        <f t="shared" si="1"/>
        <v>1.243301912</v>
      </c>
      <c r="Z66" s="2">
        <f t="shared" si="2"/>
        <v>-71.379172735158662</v>
      </c>
      <c r="AA66" s="2"/>
      <c r="AB66" s="2">
        <v>4.309628612</v>
      </c>
      <c r="AC66" s="2">
        <v>-75.948686039999998</v>
      </c>
      <c r="AD66" s="2"/>
      <c r="AE66" s="2">
        <v>5.4436275030000001</v>
      </c>
      <c r="AF66" s="2">
        <v>-73.955927149999994</v>
      </c>
      <c r="AG66" s="2"/>
      <c r="AH66" s="2">
        <v>5.7023842309999999</v>
      </c>
      <c r="AI66" s="2">
        <v>-73.727165780000007</v>
      </c>
      <c r="AJ66" s="10"/>
    </row>
    <row r="67" spans="4:36" x14ac:dyDescent="0.25">
      <c r="D67" s="2">
        <v>2.4218184200000001</v>
      </c>
      <c r="E67" s="2">
        <v>-79.295882809999995</v>
      </c>
      <c r="G67" s="2">
        <v>2.8115872190000002</v>
      </c>
      <c r="H67" s="2">
        <v>-78.530123340000003</v>
      </c>
      <c r="I67" s="2"/>
      <c r="J67" s="2">
        <v>2.861618869</v>
      </c>
      <c r="K67" s="2">
        <v>-78.452650890000001</v>
      </c>
      <c r="M67" s="2">
        <v>1.036664673</v>
      </c>
      <c r="N67" s="2">
        <f t="shared" si="0"/>
        <v>-84.143614293395757</v>
      </c>
      <c r="P67" s="2">
        <v>3.3254655560000002</v>
      </c>
      <c r="Q67" s="2">
        <v>-77.461583329999996</v>
      </c>
      <c r="S67" s="2">
        <v>3.38042957</v>
      </c>
      <c r="T67" s="2">
        <v>-77.352446790000002</v>
      </c>
      <c r="U67" s="2"/>
      <c r="V67" s="2">
        <v>4.0483694979999996</v>
      </c>
      <c r="W67" s="2">
        <v>-76.044276589999996</v>
      </c>
      <c r="X67" s="2"/>
      <c r="Y67">
        <f t="shared" si="1"/>
        <v>1.036664673</v>
      </c>
      <c r="Z67" s="2">
        <f t="shared" si="2"/>
        <v>-71.382472823206072</v>
      </c>
      <c r="AA67" s="2"/>
      <c r="AB67" s="2">
        <v>4.1321545100000003</v>
      </c>
      <c r="AC67" s="2">
        <v>-75.885734940000006</v>
      </c>
      <c r="AD67" s="2"/>
      <c r="AE67" s="2">
        <v>5.2178357780000004</v>
      </c>
      <c r="AF67" s="2">
        <v>-73.884428799999995</v>
      </c>
      <c r="AG67" s="2"/>
      <c r="AH67" s="2">
        <v>5.4704303110000003</v>
      </c>
      <c r="AI67" s="2">
        <v>-73.653211139999996</v>
      </c>
      <c r="AJ67" s="10"/>
    </row>
    <row r="68" spans="4:36" x14ac:dyDescent="0.25">
      <c r="D68" s="2">
        <v>2.3155843489999999</v>
      </c>
      <c r="E68" s="2">
        <v>-79.261576539999993</v>
      </c>
      <c r="G68" s="2">
        <v>2.6901315750000001</v>
      </c>
      <c r="H68" s="2">
        <v>-78.488537879999996</v>
      </c>
      <c r="I68" s="2"/>
      <c r="J68" s="2">
        <v>2.7384780289999999</v>
      </c>
      <c r="K68" s="2">
        <v>-78.410164510000001</v>
      </c>
      <c r="M68" s="2">
        <v>0.82971044910000002</v>
      </c>
      <c r="N68" s="2">
        <f t="shared" si="0"/>
        <v>-84.145909470221156</v>
      </c>
      <c r="P68" s="2">
        <v>3.182095978</v>
      </c>
      <c r="Q68" s="2">
        <v>-77.41153946</v>
      </c>
      <c r="S68" s="2">
        <v>3.2346949409999999</v>
      </c>
      <c r="T68" s="2">
        <v>-77.30161477</v>
      </c>
      <c r="U68" s="2"/>
      <c r="V68" s="2">
        <v>3.873719098</v>
      </c>
      <c r="W68" s="2">
        <v>-75.984939350000005</v>
      </c>
      <c r="X68" s="2"/>
      <c r="Y68">
        <f t="shared" si="1"/>
        <v>0.82971044910000002</v>
      </c>
      <c r="Z68" s="2">
        <f t="shared" si="2"/>
        <v>-71.385178297533542</v>
      </c>
      <c r="AA68" s="2"/>
      <c r="AB68" s="2">
        <v>3.9538409990000001</v>
      </c>
      <c r="AC68" s="2">
        <v>-75.825518990000006</v>
      </c>
      <c r="AD68" s="2"/>
      <c r="AE68" s="2">
        <v>4.9911851159999996</v>
      </c>
      <c r="AF68" s="2">
        <v>-73.816143159999996</v>
      </c>
      <c r="AG68" s="2"/>
      <c r="AH68" s="2">
        <v>5.2376572030000004</v>
      </c>
      <c r="AI68" s="2">
        <v>-73.582543939999994</v>
      </c>
      <c r="AJ68" s="10"/>
    </row>
    <row r="69" spans="4:36" x14ac:dyDescent="0.25">
      <c r="D69" s="2">
        <v>2.208701413</v>
      </c>
      <c r="E69" s="2">
        <v>-79.228838719999999</v>
      </c>
      <c r="G69" s="2">
        <v>2.5678360630000001</v>
      </c>
      <c r="H69" s="2">
        <v>-78.448776300000006</v>
      </c>
      <c r="I69" s="2"/>
      <c r="J69" s="2">
        <v>2.6146791299999999</v>
      </c>
      <c r="K69" s="2">
        <v>-78.369600610000006</v>
      </c>
      <c r="M69" s="2">
        <v>0.62250342270000003</v>
      </c>
      <c r="N69" s="2">
        <f t="shared" si="0"/>
        <v>-84.147697469917304</v>
      </c>
      <c r="P69" s="2">
        <v>3.037707986</v>
      </c>
      <c r="Q69" s="2">
        <v>-77.363683690000002</v>
      </c>
      <c r="S69" s="2">
        <v>3.087924423</v>
      </c>
      <c r="T69" s="2">
        <v>-77.253010840000002</v>
      </c>
      <c r="U69" s="2"/>
      <c r="V69" s="2">
        <v>3.697886263</v>
      </c>
      <c r="W69" s="2">
        <v>-75.928169580000002</v>
      </c>
      <c r="X69" s="2"/>
      <c r="Y69">
        <f t="shared" si="1"/>
        <v>0.62250342270000003</v>
      </c>
      <c r="Z69" s="2">
        <f t="shared" si="2"/>
        <v>-71.387285909248064</v>
      </c>
      <c r="AA69" s="2"/>
      <c r="AB69" s="2">
        <v>3.7743270290000002</v>
      </c>
      <c r="AC69" s="2">
        <v>-75.767921220000005</v>
      </c>
      <c r="AD69" s="2"/>
      <c r="AE69" s="2">
        <v>4.763213886</v>
      </c>
      <c r="AF69" s="2">
        <v>-73.750919330000002</v>
      </c>
      <c r="AG69" s="2"/>
      <c r="AH69" s="2">
        <v>5.0040105390000003</v>
      </c>
      <c r="AI69" s="2">
        <v>-73.515122390000002</v>
      </c>
      <c r="AJ69" s="10"/>
    </row>
    <row r="70" spans="4:36" x14ac:dyDescent="0.25">
      <c r="D70" s="2">
        <v>2.1017494430000001</v>
      </c>
      <c r="E70" s="2">
        <v>-79.197829609999999</v>
      </c>
      <c r="G70" s="2">
        <v>2.4449960609999999</v>
      </c>
      <c r="H70" s="2">
        <v>-78.410922069999998</v>
      </c>
      <c r="I70" s="2"/>
      <c r="J70" s="2">
        <v>2.4902812700000001</v>
      </c>
      <c r="K70" s="2">
        <v>-78.330960039999994</v>
      </c>
      <c r="M70" s="2">
        <v>0.41510724409999999</v>
      </c>
      <c r="N70" s="2">
        <f t="shared" si="0"/>
        <v>-84.148976143360741</v>
      </c>
      <c r="P70" s="2">
        <v>2.8926521859999998</v>
      </c>
      <c r="Q70" s="2">
        <v>-77.318115019999993</v>
      </c>
      <c r="S70" s="2">
        <v>2.9404743990000002</v>
      </c>
      <c r="T70" s="2">
        <v>-77.206735949999995</v>
      </c>
      <c r="U70" s="2"/>
      <c r="V70" s="2">
        <v>3.5212876180000001</v>
      </c>
      <c r="W70" s="2">
        <v>-75.874106350000005</v>
      </c>
      <c r="X70" s="2"/>
      <c r="Y70">
        <f t="shared" si="1"/>
        <v>0.41510724409999999</v>
      </c>
      <c r="Z70" s="2">
        <f t="shared" si="2"/>
        <v>-71.388793139931252</v>
      </c>
      <c r="AA70" s="2"/>
      <c r="AB70" s="2">
        <v>3.5940379390000001</v>
      </c>
      <c r="AC70" s="2">
        <v>-75.713082369999995</v>
      </c>
      <c r="AD70" s="2"/>
      <c r="AE70" s="2">
        <v>4.5344593790000003</v>
      </c>
      <c r="AF70" s="2">
        <v>-73.688896110000002</v>
      </c>
      <c r="AG70" s="2"/>
      <c r="AH70" s="2">
        <v>4.7691381670000004</v>
      </c>
      <c r="AI70" s="2">
        <v>-73.450826410000005</v>
      </c>
      <c r="AJ70" s="10"/>
    </row>
    <row r="71" spans="4:36" x14ac:dyDescent="0.25">
      <c r="D71" s="2">
        <v>1.994360039</v>
      </c>
      <c r="E71" s="2">
        <v>-79.168421940000002</v>
      </c>
      <c r="G71" s="2">
        <v>2.3216344420000001</v>
      </c>
      <c r="H71" s="2">
        <v>-78.374976829999994</v>
      </c>
      <c r="I71" s="2"/>
      <c r="J71" s="2">
        <v>2.3652671600000001</v>
      </c>
      <c r="K71" s="2">
        <v>-78.294231879999998</v>
      </c>
      <c r="M71" s="2">
        <v>0.20758516730000001</v>
      </c>
      <c r="N71" s="2">
        <f t="shared" si="0"/>
        <v>-84.149743959196442</v>
      </c>
      <c r="P71" s="2">
        <v>2.7469600719999998</v>
      </c>
      <c r="Q71" s="2">
        <v>-77.274824510000002</v>
      </c>
      <c r="S71" s="2">
        <v>2.7923775989999999</v>
      </c>
      <c r="T71" s="2">
        <v>-77.162779049999997</v>
      </c>
      <c r="U71" s="2"/>
      <c r="V71" s="2">
        <v>3.3439528080000001</v>
      </c>
      <c r="W71" s="2">
        <v>-75.822758910000005</v>
      </c>
      <c r="X71" s="2"/>
      <c r="Y71">
        <f t="shared" si="1"/>
        <v>0.20758516730000001</v>
      </c>
      <c r="Z71" s="2">
        <f t="shared" si="2"/>
        <v>-71.38969819517601</v>
      </c>
      <c r="AA71" s="2"/>
      <c r="AB71" s="2">
        <v>3.413004768</v>
      </c>
      <c r="AC71" s="2">
        <v>-75.661008659999993</v>
      </c>
      <c r="AD71" s="2"/>
      <c r="AE71" s="2">
        <v>4.3049568310000002</v>
      </c>
      <c r="AF71" s="2">
        <v>-73.630059590000002</v>
      </c>
      <c r="AG71" s="2"/>
      <c r="AH71" s="2">
        <v>4.5334290949999998</v>
      </c>
      <c r="AI71" s="2">
        <v>-73.389747990000004</v>
      </c>
      <c r="AJ71" s="10"/>
    </row>
    <row r="72" spans="4:36" x14ac:dyDescent="0.25">
      <c r="D72" s="2">
        <v>1.8864079709999999</v>
      </c>
      <c r="E72" s="2">
        <v>-79.140574869999995</v>
      </c>
      <c r="G72" s="2">
        <v>2.1977179229999999</v>
      </c>
      <c r="H72" s="2">
        <v>-78.340934169999997</v>
      </c>
      <c r="I72" s="2"/>
      <c r="J72" s="2">
        <v>2.2397118570000001</v>
      </c>
      <c r="K72" s="2">
        <v>-78.25944312</v>
      </c>
      <c r="M72" s="2">
        <v>1.788576E-7</v>
      </c>
      <c r="N72" s="2">
        <f t="shared" si="0"/>
        <v>-84.15</v>
      </c>
      <c r="P72" s="2">
        <v>2.6005944959999998</v>
      </c>
      <c r="Q72" s="2">
        <v>-77.23379946</v>
      </c>
      <c r="S72" s="2">
        <v>2.6435974610000001</v>
      </c>
      <c r="T72" s="2">
        <v>-77.121123240000003</v>
      </c>
      <c r="U72" s="2"/>
      <c r="V72" s="2">
        <v>3.1658358170000001</v>
      </c>
      <c r="W72" s="2">
        <v>-75.774107990000005</v>
      </c>
      <c r="X72" s="2"/>
      <c r="Y72">
        <f t="shared" si="1"/>
        <v>1.788576E-7</v>
      </c>
      <c r="Z72" s="2">
        <f t="shared" si="2"/>
        <v>-71.39</v>
      </c>
      <c r="AA72" s="2"/>
      <c r="AB72" s="2">
        <v>3.2311810190000001</v>
      </c>
      <c r="AC72" s="2">
        <v>-75.611677839999999</v>
      </c>
      <c r="AD72" s="2"/>
      <c r="AE72" s="2">
        <v>4.0746389269999996</v>
      </c>
      <c r="AF72" s="2">
        <v>-73.574376380000004</v>
      </c>
      <c r="AG72" s="2"/>
      <c r="AH72" s="2">
        <v>4.2972744240000003</v>
      </c>
      <c r="AI72" s="2">
        <v>-73.331963259999995</v>
      </c>
      <c r="AJ72" s="10"/>
    </row>
    <row r="73" spans="4:36" x14ac:dyDescent="0.25">
      <c r="D73" s="2">
        <v>1.778017846</v>
      </c>
      <c r="E73" s="2">
        <v>-79.114315750000003</v>
      </c>
      <c r="G73" s="2">
        <v>2.073435908</v>
      </c>
      <c r="H73" s="2">
        <v>-78.308843449999998</v>
      </c>
      <c r="I73" s="2"/>
      <c r="J73" s="2">
        <v>2.1136582229999998</v>
      </c>
      <c r="K73" s="2">
        <v>-78.226607720000004</v>
      </c>
      <c r="M73" s="2">
        <v>-0.2075030253</v>
      </c>
      <c r="N73" s="2">
        <f t="shared" ref="N73:N136" si="3">-SQRT($N$5^2-M73^2)</f>
        <v>-84.149744161788703</v>
      </c>
      <c r="P73" s="2">
        <v>2.4537789540000001</v>
      </c>
      <c r="Q73" s="2">
        <v>-77.195102660000003</v>
      </c>
      <c r="S73" s="2">
        <v>2.494362126</v>
      </c>
      <c r="T73" s="2">
        <v>-77.081828400000006</v>
      </c>
      <c r="U73" s="2"/>
      <c r="V73" s="2">
        <v>2.987211517</v>
      </c>
      <c r="W73" s="2">
        <v>-75.728208940000002</v>
      </c>
      <c r="X73" s="2"/>
      <c r="Y73">
        <f t="shared" ref="Y73:Y136" si="4">M73</f>
        <v>-0.2075030253</v>
      </c>
      <c r="Z73" s="2">
        <f t="shared" ref="Z73:Z136" si="5">-SQRT($Z$5^2-Y73^2)</f>
        <v>-71.389698433979191</v>
      </c>
      <c r="AA73" s="2"/>
      <c r="AB73" s="2">
        <v>3.048847216</v>
      </c>
      <c r="AC73" s="2">
        <v>-75.565144810000007</v>
      </c>
      <c r="AD73" s="2"/>
      <c r="AE73" s="2">
        <v>3.8438488849999999</v>
      </c>
      <c r="AF73" s="2">
        <v>-73.521912569999998</v>
      </c>
      <c r="AG73" s="2"/>
      <c r="AH73" s="2">
        <v>4.0601438380000001</v>
      </c>
      <c r="AI73" s="2">
        <v>-73.277326860000002</v>
      </c>
      <c r="AJ73" s="10"/>
    </row>
    <row r="74" spans="4:36" x14ac:dyDescent="0.25">
      <c r="D74" s="2">
        <v>1.6696351279999999</v>
      </c>
      <c r="E74" s="2">
        <v>-79.089736130000006</v>
      </c>
      <c r="G74" s="2">
        <v>1.948471931</v>
      </c>
      <c r="H74" s="2">
        <v>-78.278618269999996</v>
      </c>
      <c r="I74" s="2"/>
      <c r="J74" s="2">
        <v>1.987106338</v>
      </c>
      <c r="K74" s="2">
        <v>-78.195721919999997</v>
      </c>
      <c r="M74" s="2">
        <v>-0.41480982150000001</v>
      </c>
      <c r="N74" s="2">
        <f t="shared" si="3"/>
        <v>-84.14897761002203</v>
      </c>
      <c r="P74" s="2">
        <v>2.306138325</v>
      </c>
      <c r="Q74" s="2">
        <v>-77.158638260000004</v>
      </c>
      <c r="S74" s="2">
        <v>2.3442903319999999</v>
      </c>
      <c r="T74" s="2">
        <v>-77.044796309999995</v>
      </c>
      <c r="U74" s="2"/>
      <c r="V74" s="2">
        <v>2.8076261480000002</v>
      </c>
      <c r="W74" s="2">
        <v>-75.684926540000006</v>
      </c>
      <c r="X74" s="2"/>
      <c r="Y74">
        <f t="shared" si="4"/>
        <v>-0.41480982150000001</v>
      </c>
      <c r="Z74" s="2">
        <f t="shared" si="5"/>
        <v>-71.388794868746643</v>
      </c>
      <c r="AA74" s="2"/>
      <c r="AB74" s="2">
        <v>2.8655395609999998</v>
      </c>
      <c r="AC74" s="2">
        <v>-75.521273320000006</v>
      </c>
      <c r="AD74" s="2"/>
      <c r="AE74" s="2">
        <v>3.6119855830000001</v>
      </c>
      <c r="AF74" s="2">
        <v>-73.472530919999997</v>
      </c>
      <c r="AG74" s="2"/>
      <c r="AH74" s="2">
        <v>3.822276767</v>
      </c>
      <c r="AI74" s="2">
        <v>-73.225895399999999</v>
      </c>
      <c r="AJ74" s="10"/>
    </row>
    <row r="75" spans="4:36" x14ac:dyDescent="0.25">
      <c r="D75" s="2">
        <v>1.5607725720000001</v>
      </c>
      <c r="E75" s="2">
        <v>-79.066711940000005</v>
      </c>
      <c r="G75" s="2">
        <v>1.823216384</v>
      </c>
      <c r="H75" s="2">
        <v>-78.250337669999993</v>
      </c>
      <c r="I75" s="2"/>
      <c r="J75" s="2">
        <v>1.86000952</v>
      </c>
      <c r="K75" s="2">
        <v>-78.166759850000005</v>
      </c>
      <c r="M75" s="2">
        <v>-0.62225852349999999</v>
      </c>
      <c r="N75" s="2">
        <f t="shared" si="3"/>
        <v>-84.147699281263371</v>
      </c>
      <c r="P75" s="2">
        <v>2.1581315339999998</v>
      </c>
      <c r="Q75" s="2">
        <v>-77.124516549999996</v>
      </c>
      <c r="S75" s="2">
        <v>2.1938486030000002</v>
      </c>
      <c r="T75" s="2">
        <v>-77.010137839999999</v>
      </c>
      <c r="U75" s="2"/>
      <c r="V75" s="2">
        <v>2.6276364060000001</v>
      </c>
      <c r="W75" s="2">
        <v>-75.644383919999996</v>
      </c>
      <c r="X75" s="2"/>
      <c r="Y75">
        <f t="shared" si="4"/>
        <v>-0.62225852349999999</v>
      </c>
      <c r="Z75" s="2">
        <f t="shared" si="5"/>
        <v>-71.387288044370564</v>
      </c>
      <c r="AA75" s="2"/>
      <c r="AB75" s="2">
        <v>2.6818266579999999</v>
      </c>
      <c r="AC75" s="2">
        <v>-75.480184969999996</v>
      </c>
      <c r="AD75" s="2"/>
      <c r="AE75" s="2">
        <v>3.379756827</v>
      </c>
      <c r="AF75" s="2">
        <v>-73.426377070000001</v>
      </c>
      <c r="AG75" s="2"/>
      <c r="AH75" s="2">
        <v>3.5837105450000002</v>
      </c>
      <c r="AI75" s="2">
        <v>-73.177670280000001</v>
      </c>
      <c r="AJ75" s="10"/>
    </row>
    <row r="76" spans="4:36" x14ac:dyDescent="0.25">
      <c r="D76" s="2">
        <v>1.4515199320000001</v>
      </c>
      <c r="E76" s="2">
        <v>-79.045259450000003</v>
      </c>
      <c r="G76" s="2">
        <v>1.6973603129999999</v>
      </c>
      <c r="H76" s="2">
        <v>-78.223925929999993</v>
      </c>
      <c r="I76" s="2"/>
      <c r="J76" s="2">
        <v>1.7324957670000001</v>
      </c>
      <c r="K76" s="2">
        <v>-78.13974365</v>
      </c>
      <c r="M76" s="2">
        <v>-0.82941766520000004</v>
      </c>
      <c r="N76" s="2">
        <f t="shared" si="3"/>
        <v>-84.145912356671587</v>
      </c>
      <c r="P76" s="2">
        <v>2.0093940109999999</v>
      </c>
      <c r="Q76" s="2">
        <v>-77.092650730000003</v>
      </c>
      <c r="S76" s="2">
        <v>2.0426661780000002</v>
      </c>
      <c r="T76" s="2">
        <v>-76.977764590000007</v>
      </c>
      <c r="U76" s="2"/>
      <c r="V76" s="2">
        <v>2.446793617</v>
      </c>
      <c r="W76" s="2">
        <v>-75.606486790000005</v>
      </c>
      <c r="X76" s="2"/>
      <c r="Y76">
        <f t="shared" si="4"/>
        <v>-0.82941766520000004</v>
      </c>
      <c r="Z76" s="2">
        <f t="shared" si="5"/>
        <v>-71.385181699962459</v>
      </c>
      <c r="AA76" s="2"/>
      <c r="AB76" s="2">
        <v>2.49725149</v>
      </c>
      <c r="AC76" s="2">
        <v>-75.441777790000003</v>
      </c>
      <c r="AD76" s="2"/>
      <c r="AE76" s="2">
        <v>3.1465783300000001</v>
      </c>
      <c r="AF76" s="2">
        <v>-73.38332647</v>
      </c>
      <c r="AG76" s="2"/>
      <c r="AH76" s="2">
        <v>3.3444217959999998</v>
      </c>
      <c r="AI76" s="2">
        <v>-73.132635890000003</v>
      </c>
      <c r="AJ76" s="10"/>
    </row>
    <row r="77" spans="4:36" x14ac:dyDescent="0.25">
      <c r="D77" s="2">
        <v>1.342216071</v>
      </c>
      <c r="E77" s="2">
        <v>-79.025434410000003</v>
      </c>
      <c r="G77" s="2">
        <v>1.5711767379999999</v>
      </c>
      <c r="H77" s="2">
        <v>-78.199439960000007</v>
      </c>
      <c r="I77" s="2"/>
      <c r="J77" s="2">
        <v>1.604582261</v>
      </c>
      <c r="K77" s="2">
        <v>-78.114670959999998</v>
      </c>
      <c r="M77" s="2">
        <v>-1.0363645690000001</v>
      </c>
      <c r="N77" s="2">
        <f t="shared" si="3"/>
        <v>-84.143617990196518</v>
      </c>
      <c r="P77" s="2">
        <v>1.8602499349999999</v>
      </c>
      <c r="Q77" s="2">
        <v>-77.063109650000001</v>
      </c>
      <c r="S77" s="2">
        <v>1.8910723899999999</v>
      </c>
      <c r="T77" s="2">
        <v>-76.947746109999997</v>
      </c>
      <c r="U77" s="2"/>
      <c r="V77" s="2">
        <v>2.2654846690000001</v>
      </c>
      <c r="W77" s="2">
        <v>-75.571338280000006</v>
      </c>
      <c r="X77" s="2"/>
      <c r="Y77">
        <f t="shared" si="4"/>
        <v>-1.0363645690000001</v>
      </c>
      <c r="Z77" s="2">
        <f t="shared" si="5"/>
        <v>-71.382477180888884</v>
      </c>
      <c r="AA77" s="2"/>
      <c r="AB77" s="2">
        <v>2.312209722</v>
      </c>
      <c r="AC77" s="2">
        <v>-75.406149400000004</v>
      </c>
      <c r="AD77" s="2"/>
      <c r="AE77" s="2">
        <v>2.9129475450000002</v>
      </c>
      <c r="AF77" s="2">
        <v>-73.34345648</v>
      </c>
      <c r="AG77" s="2"/>
      <c r="AH77" s="2">
        <v>3.10458195</v>
      </c>
      <c r="AI77" s="2">
        <v>-73.090803809999997</v>
      </c>
      <c r="AJ77" s="10"/>
    </row>
    <row r="78" spans="4:36" x14ac:dyDescent="0.25">
      <c r="D78" s="2">
        <v>1.2325117210000001</v>
      </c>
      <c r="E78" s="2">
        <v>-79.007164560000007</v>
      </c>
      <c r="G78" s="2">
        <v>1.444704998</v>
      </c>
      <c r="H78" s="2">
        <v>-78.176880150000002</v>
      </c>
      <c r="I78" s="2"/>
      <c r="J78" s="2">
        <v>1.4764767599999999</v>
      </c>
      <c r="K78" s="2">
        <v>-78.091573699999998</v>
      </c>
      <c r="M78" s="2">
        <v>-1.2429784639999999</v>
      </c>
      <c r="N78" s="2">
        <f t="shared" si="3"/>
        <v>-84.140819490530475</v>
      </c>
      <c r="P78" s="2">
        <v>1.71074777</v>
      </c>
      <c r="Q78" s="2">
        <v>-77.035891730000003</v>
      </c>
      <c r="S78" s="2">
        <v>1.7391159380000001</v>
      </c>
      <c r="T78" s="2">
        <v>-76.920082449999995</v>
      </c>
      <c r="U78" s="2"/>
      <c r="V78" s="2">
        <v>2.0837622360000001</v>
      </c>
      <c r="W78" s="2">
        <v>-75.538957170000003</v>
      </c>
      <c r="X78" s="2"/>
      <c r="Y78">
        <f t="shared" si="4"/>
        <v>-1.2429784639999999</v>
      </c>
      <c r="Z78" s="2">
        <f t="shared" si="5"/>
        <v>-71.379178368331139</v>
      </c>
      <c r="AA78" s="2"/>
      <c r="AB78" s="2">
        <v>2.126754622</v>
      </c>
      <c r="AC78" s="2">
        <v>-75.373317110000002</v>
      </c>
      <c r="AD78" s="2"/>
      <c r="AE78" s="2">
        <v>2.6789270790000002</v>
      </c>
      <c r="AF78" s="2">
        <v>-73.306757360000006</v>
      </c>
      <c r="AG78" s="2"/>
      <c r="AH78" s="2">
        <v>2.8644000520000001</v>
      </c>
      <c r="AI78" s="2">
        <v>-73.052190510000003</v>
      </c>
      <c r="AJ78" s="10"/>
    </row>
    <row r="79" spans="4:36" x14ac:dyDescent="0.25">
      <c r="D79" s="2">
        <v>1.122493478</v>
      </c>
      <c r="E79" s="2">
        <v>-78.990462859999994</v>
      </c>
      <c r="G79" s="2">
        <v>1.317973523</v>
      </c>
      <c r="H79" s="2">
        <v>-78.156242280000001</v>
      </c>
      <c r="I79" s="2"/>
      <c r="J79" s="2">
        <v>1.348025966</v>
      </c>
      <c r="K79" s="2">
        <v>-78.070414159999999</v>
      </c>
      <c r="M79" s="2">
        <v>-1.449093263</v>
      </c>
      <c r="N79" s="2">
        <f t="shared" si="3"/>
        <v>-84.137522121317119</v>
      </c>
      <c r="P79" s="2">
        <v>1.5609230949999999</v>
      </c>
      <c r="Q79" s="2">
        <v>-77.010989219999999</v>
      </c>
      <c r="S79" s="2">
        <v>1.5868321160000001</v>
      </c>
      <c r="T79" s="2">
        <v>-76.894769719999999</v>
      </c>
      <c r="U79" s="2"/>
      <c r="V79" s="2">
        <v>1.901666742</v>
      </c>
      <c r="W79" s="2">
        <v>-75.509339870000005</v>
      </c>
      <c r="X79" s="2"/>
      <c r="Y79">
        <f t="shared" si="4"/>
        <v>-1.449093263</v>
      </c>
      <c r="Z79" s="2">
        <f t="shared" si="5"/>
        <v>-71.375291443994314</v>
      </c>
      <c r="AA79" s="2"/>
      <c r="AB79" s="2">
        <v>1.9409264020000001</v>
      </c>
      <c r="AC79" s="2">
        <v>-75.3432782</v>
      </c>
      <c r="AD79" s="2"/>
      <c r="AE79" s="2">
        <v>2.4445568780000002</v>
      </c>
      <c r="AF79" s="2">
        <v>-73.273226210000004</v>
      </c>
      <c r="AG79" s="2"/>
      <c r="AH79" s="2">
        <v>2.6238104350000002</v>
      </c>
      <c r="AI79" s="2">
        <v>-73.01677565</v>
      </c>
      <c r="AJ79" s="10"/>
    </row>
    <row r="80" spans="4:36" x14ac:dyDescent="0.25">
      <c r="D80" s="2">
        <v>1.0121253290000001</v>
      </c>
      <c r="E80" s="2">
        <v>-78.975322739999996</v>
      </c>
      <c r="G80" s="2">
        <v>1.1909328530000001</v>
      </c>
      <c r="H80" s="2">
        <v>-78.13751413</v>
      </c>
      <c r="I80" s="2"/>
      <c r="J80" s="2">
        <v>1.219101437</v>
      </c>
      <c r="K80" s="2">
        <v>-78.051174840000002</v>
      </c>
      <c r="M80" s="2">
        <v>-1.654902039</v>
      </c>
      <c r="N80" s="2">
        <f t="shared" si="3"/>
        <v>-84.133725694523449</v>
      </c>
      <c r="P80" s="2">
        <v>1.410719777</v>
      </c>
      <c r="Q80" s="2">
        <v>-76.988381000000004</v>
      </c>
      <c r="S80" s="2">
        <v>1.434163313</v>
      </c>
      <c r="T80" s="2">
        <v>-76.871789620000001</v>
      </c>
      <c r="U80" s="2"/>
      <c r="V80" s="2">
        <v>1.7191288280000001</v>
      </c>
      <c r="W80" s="2">
        <v>-75.482457650000001</v>
      </c>
      <c r="X80" s="2"/>
      <c r="Y80">
        <f t="shared" si="4"/>
        <v>-1.654902039</v>
      </c>
      <c r="Z80" s="2">
        <f t="shared" si="5"/>
        <v>-71.370816159276984</v>
      </c>
      <c r="AA80" s="2"/>
      <c r="AB80" s="2">
        <v>1.75465267</v>
      </c>
      <c r="AC80" s="2">
        <v>-75.316008690000004</v>
      </c>
      <c r="AD80" s="2"/>
      <c r="AE80" s="2">
        <v>2.2097346940000002</v>
      </c>
      <c r="AF80" s="2">
        <v>-73.242837879999996</v>
      </c>
      <c r="AG80" s="2"/>
      <c r="AH80" s="2">
        <v>2.3825606220000002</v>
      </c>
      <c r="AI80" s="2">
        <v>-72.984523690000003</v>
      </c>
      <c r="AJ80" s="10"/>
    </row>
    <row r="81" spans="4:36" x14ac:dyDescent="0.25">
      <c r="D81" s="2">
        <v>0.90140768589999998</v>
      </c>
      <c r="E81" s="2">
        <v>-78.96174542</v>
      </c>
      <c r="G81" s="2">
        <v>1.063437068</v>
      </c>
      <c r="H81" s="2">
        <v>-78.120676990000007</v>
      </c>
      <c r="I81" s="2"/>
      <c r="J81" s="2">
        <v>1.089910833</v>
      </c>
      <c r="K81" s="2">
        <v>-78.033891879999999</v>
      </c>
      <c r="M81" s="2">
        <v>-1.860196857</v>
      </c>
      <c r="N81" s="2">
        <f t="shared" si="3"/>
        <v>-84.129436986427095</v>
      </c>
      <c r="P81" s="2">
        <v>1.2599668479999999</v>
      </c>
      <c r="Q81" s="2">
        <v>-76.968041209999996</v>
      </c>
      <c r="S81" s="2">
        <v>1.2809359570000001</v>
      </c>
      <c r="T81" s="2">
        <v>-76.851114480000007</v>
      </c>
      <c r="U81" s="2"/>
      <c r="V81" s="2">
        <v>1.535940189</v>
      </c>
      <c r="W81" s="2">
        <v>-75.458271249999996</v>
      </c>
      <c r="X81" s="2"/>
      <c r="Y81">
        <f t="shared" si="4"/>
        <v>-1.860196857</v>
      </c>
      <c r="Z81" s="2">
        <f t="shared" si="5"/>
        <v>-71.365760471343734</v>
      </c>
      <c r="AA81" s="2"/>
      <c r="AB81" s="2">
        <v>1.5677192040000001</v>
      </c>
      <c r="AC81" s="2">
        <v>-75.291476200000005</v>
      </c>
      <c r="AD81" s="2"/>
      <c r="AE81" s="2">
        <v>1.9741825200000001</v>
      </c>
      <c r="AF81" s="2">
        <v>-73.215537769999997</v>
      </c>
      <c r="AG81" s="2"/>
      <c r="AH81" s="2">
        <v>2.1408087789999999</v>
      </c>
      <c r="AI81" s="2">
        <v>-72.955447800000002</v>
      </c>
      <c r="AJ81" s="10"/>
    </row>
    <row r="82" spans="4:36" x14ac:dyDescent="0.25">
      <c r="D82" s="2">
        <v>0.79039013270000003</v>
      </c>
      <c r="E82" s="2">
        <v>-78.949738519999997</v>
      </c>
      <c r="G82" s="2">
        <v>0.9357620512</v>
      </c>
      <c r="H82" s="2">
        <v>-78.105767959999994</v>
      </c>
      <c r="I82" s="2"/>
      <c r="J82" s="2">
        <v>0.96047007640000004</v>
      </c>
      <c r="K82" s="2">
        <v>-78.018566250000006</v>
      </c>
      <c r="M82" s="2">
        <v>-2.0649100300000001</v>
      </c>
      <c r="N82" s="2">
        <f t="shared" si="3"/>
        <v>-84.124661345933546</v>
      </c>
      <c r="P82" s="2">
        <v>1.1089910190000001</v>
      </c>
      <c r="Q82" s="2">
        <v>-76.950019080000004</v>
      </c>
      <c r="S82" s="2">
        <v>1.127482563</v>
      </c>
      <c r="T82" s="2">
        <v>-76.832790459999998</v>
      </c>
      <c r="U82" s="2"/>
      <c r="V82" s="2">
        <v>1.3524978670000001</v>
      </c>
      <c r="W82" s="2">
        <v>-75.436822989999996</v>
      </c>
      <c r="X82" s="2"/>
      <c r="Y82">
        <f t="shared" si="4"/>
        <v>-2.0649100300000001</v>
      </c>
      <c r="Z82" s="2">
        <f t="shared" si="5"/>
        <v>-71.360130651281779</v>
      </c>
      <c r="AA82" s="2"/>
      <c r="AB82" s="2">
        <v>1.3805303790000001</v>
      </c>
      <c r="AC82" s="2">
        <v>-75.269726500000004</v>
      </c>
      <c r="AD82" s="2"/>
      <c r="AE82" s="2">
        <v>1.7384011530000001</v>
      </c>
      <c r="AF82" s="2">
        <v>-73.191357969999999</v>
      </c>
      <c r="AG82" s="2"/>
      <c r="AH82" s="2">
        <v>1.8987259949999999</v>
      </c>
      <c r="AI82" s="2">
        <v>-72.929540959999997</v>
      </c>
      <c r="AJ82" s="10"/>
    </row>
    <row r="83" spans="4:36" x14ac:dyDescent="0.25">
      <c r="D83" s="2">
        <v>0.67911803250000002</v>
      </c>
      <c r="E83" s="2">
        <v>-78.939307839999998</v>
      </c>
      <c r="G83" s="2">
        <v>0.80794641680000001</v>
      </c>
      <c r="H83" s="2">
        <v>-78.092785669999998</v>
      </c>
      <c r="I83" s="2"/>
      <c r="J83" s="2">
        <v>0.83098832290000002</v>
      </c>
      <c r="K83" s="2">
        <v>-78.005214839999994</v>
      </c>
      <c r="M83" s="2">
        <v>-2.2689726320000001</v>
      </c>
      <c r="N83" s="2">
        <f t="shared" si="3"/>
        <v>-84.119404795773704</v>
      </c>
      <c r="P83" s="2">
        <v>0.95783895139999997</v>
      </c>
      <c r="Q83" s="2">
        <v>-76.934314650000005</v>
      </c>
      <c r="S83" s="2">
        <v>0.97385053239999997</v>
      </c>
      <c r="T83" s="2">
        <v>-76.816816540000005</v>
      </c>
      <c r="U83" s="2"/>
      <c r="V83" s="2">
        <v>1.168856774</v>
      </c>
      <c r="W83" s="2">
        <v>-75.418106980000005</v>
      </c>
      <c r="X83" s="2"/>
      <c r="Y83">
        <f t="shared" si="4"/>
        <v>-2.2689726320000001</v>
      </c>
      <c r="Z83" s="2">
        <f t="shared" si="5"/>
        <v>-71.353933761182617</v>
      </c>
      <c r="AA83" s="2"/>
      <c r="AB83" s="2">
        <v>1.1931421680000001</v>
      </c>
      <c r="AC83" s="2">
        <v>-75.250750690000004</v>
      </c>
      <c r="AD83" s="2"/>
      <c r="AE83" s="2">
        <v>1.5024507840000001</v>
      </c>
      <c r="AF83" s="2">
        <v>-73.170277600000006</v>
      </c>
      <c r="AG83" s="2"/>
      <c r="AH83" s="2">
        <v>1.656521329</v>
      </c>
      <c r="AI83" s="2">
        <v>-72.906794640000001</v>
      </c>
      <c r="AJ83" s="10"/>
    </row>
    <row r="84" spans="4:36" x14ac:dyDescent="0.25">
      <c r="D84" s="2">
        <v>0.5676963867</v>
      </c>
      <c r="E84" s="2">
        <v>-78.930462360000007</v>
      </c>
      <c r="G84" s="2">
        <v>0.68001751799999999</v>
      </c>
      <c r="H84" s="2">
        <v>-78.081726099999997</v>
      </c>
      <c r="I84" s="2"/>
      <c r="J84" s="2">
        <v>0.7013097264</v>
      </c>
      <c r="K84" s="2">
        <v>-77.993809709999994</v>
      </c>
      <c r="M84" s="2">
        <v>-2.4723143479999998</v>
      </c>
      <c r="N84" s="2">
        <f t="shared" si="3"/>
        <v>-84.113674047473836</v>
      </c>
      <c r="P84" s="2">
        <v>0.80654462950000005</v>
      </c>
      <c r="Q84" s="2">
        <v>-76.920918470000004</v>
      </c>
      <c r="S84" s="2">
        <v>0.82007404800000006</v>
      </c>
      <c r="T84" s="2">
        <v>-76.803185229999997</v>
      </c>
      <c r="U84" s="2"/>
      <c r="V84" s="2">
        <v>0.98505467970000005</v>
      </c>
      <c r="W84" s="2">
        <v>-75.402122730000002</v>
      </c>
      <c r="X84" s="2"/>
      <c r="Y84">
        <f t="shared" si="4"/>
        <v>-2.4723143479999998</v>
      </c>
      <c r="Z84" s="2">
        <f t="shared" si="5"/>
        <v>-71.347177672033197</v>
      </c>
      <c r="AA84" s="2"/>
      <c r="AB84" s="2">
        <v>1.0055931950000001</v>
      </c>
      <c r="AC84" s="2">
        <v>-75.234542390000001</v>
      </c>
      <c r="AD84" s="2"/>
      <c r="AE84" s="2">
        <v>1.2663691029999999</v>
      </c>
      <c r="AF84" s="2">
        <v>-73.152285480000003</v>
      </c>
      <c r="AG84" s="2"/>
      <c r="AH84" s="2">
        <v>1.4141266779999999</v>
      </c>
      <c r="AI84" s="2">
        <v>-72.887184059999996</v>
      </c>
      <c r="AJ84" s="10"/>
    </row>
    <row r="85" spans="4:36" x14ac:dyDescent="0.25">
      <c r="D85" s="2">
        <v>0.45605051839999999</v>
      </c>
      <c r="E85" s="2">
        <v>-78.923196059999995</v>
      </c>
      <c r="G85" s="2">
        <v>0.55184709089999995</v>
      </c>
      <c r="H85" s="2">
        <v>-78.072574860000003</v>
      </c>
      <c r="I85" s="2"/>
      <c r="J85" s="2">
        <v>0.57137076369999995</v>
      </c>
      <c r="K85" s="2">
        <v>-77.984340970000005</v>
      </c>
      <c r="M85" s="2">
        <v>-2.6748633210000001</v>
      </c>
      <c r="N85" s="2">
        <f t="shared" si="3"/>
        <v>-84.107476517928959</v>
      </c>
      <c r="P85" s="2">
        <v>0.65495761009999998</v>
      </c>
      <c r="Q85" s="2">
        <v>-76.909810550000003</v>
      </c>
      <c r="S85" s="2">
        <v>0.66599986300000003</v>
      </c>
      <c r="T85" s="2">
        <v>-76.79187933</v>
      </c>
      <c r="U85" s="2"/>
      <c r="V85" s="2">
        <v>0.80090563449999996</v>
      </c>
      <c r="W85" s="2">
        <v>-75.388859870000005</v>
      </c>
      <c r="X85" s="2"/>
      <c r="Y85">
        <f t="shared" si="4"/>
        <v>-2.6748633210000001</v>
      </c>
      <c r="Z85" s="2">
        <f t="shared" si="5"/>
        <v>-71.339871083525026</v>
      </c>
      <c r="AA85" s="2"/>
      <c r="AB85" s="2">
        <v>0.81769339959999998</v>
      </c>
      <c r="AC85" s="2">
        <v>-75.221087370000006</v>
      </c>
      <c r="AD85" s="2"/>
      <c r="AE85" s="2">
        <v>1.0299057279999999</v>
      </c>
      <c r="AF85" s="2">
        <v>-73.137368640000005</v>
      </c>
      <c r="AG85" s="2"/>
      <c r="AH85" s="2">
        <v>1.1713516660000001</v>
      </c>
      <c r="AI85" s="2">
        <v>-72.870694369999995</v>
      </c>
      <c r="AJ85" s="10"/>
    </row>
    <row r="86" spans="4:36" x14ac:dyDescent="0.25">
      <c r="D86" s="2">
        <v>0.34450487169999999</v>
      </c>
      <c r="E86" s="2">
        <v>-78.917526089999996</v>
      </c>
      <c r="G86" s="2">
        <v>0.42363869640000001</v>
      </c>
      <c r="H86" s="2">
        <v>-78.065340160000005</v>
      </c>
      <c r="I86" s="2"/>
      <c r="J86" s="2">
        <v>0.44125249010000001</v>
      </c>
      <c r="K86" s="2">
        <v>-77.976811620000007</v>
      </c>
      <c r="M86" s="2">
        <v>-2.8765459920000001</v>
      </c>
      <c r="N86" s="2">
        <f t="shared" si="3"/>
        <v>-84.1008203476988</v>
      </c>
      <c r="P86" s="2">
        <v>0.50331917339999999</v>
      </c>
      <c r="Q86" s="2">
        <v>-76.901008770000004</v>
      </c>
      <c r="S86" s="2">
        <v>0.51187305120000004</v>
      </c>
      <c r="T86" s="2">
        <v>-76.782919669999998</v>
      </c>
      <c r="U86" s="2"/>
      <c r="V86" s="2">
        <v>0.61670063880000003</v>
      </c>
      <c r="W86" s="2">
        <v>-75.378345589999995</v>
      </c>
      <c r="X86" s="2"/>
      <c r="Y86">
        <f t="shared" si="4"/>
        <v>-2.8765459920000001</v>
      </c>
      <c r="Z86" s="2">
        <f t="shared" si="5"/>
        <v>-71.332023545921572</v>
      </c>
      <c r="AA86" s="2"/>
      <c r="AB86" s="2">
        <v>0.62973899759999996</v>
      </c>
      <c r="AC86" s="2">
        <v>-75.21041357</v>
      </c>
      <c r="AD86" s="2"/>
      <c r="AE86" s="2">
        <v>0.79342256749999995</v>
      </c>
      <c r="AF86" s="2">
        <v>-73.125558839999997</v>
      </c>
      <c r="AG86" s="2"/>
      <c r="AH86" s="2">
        <v>0.92826109889999997</v>
      </c>
      <c r="AI86" s="2">
        <v>-72.857338429999999</v>
      </c>
      <c r="AJ86" s="10"/>
    </row>
    <row r="87" spans="4:36" x14ac:dyDescent="0.25">
      <c r="D87" s="2">
        <v>0.23280734119999999</v>
      </c>
      <c r="E87" s="2">
        <v>-78.913435550000003</v>
      </c>
      <c r="G87" s="2">
        <v>0.29531136260000002</v>
      </c>
      <c r="H87" s="2">
        <v>-78.060008960000005</v>
      </c>
      <c r="I87" s="2"/>
      <c r="J87" s="2">
        <v>0.31105197000000001</v>
      </c>
      <c r="K87" s="2">
        <v>-77.971223069999994</v>
      </c>
      <c r="M87" s="2">
        <v>-3.0772869520000001</v>
      </c>
      <c r="N87" s="2">
        <f t="shared" si="3"/>
        <v>-84.093714420371825</v>
      </c>
      <c r="P87" s="2">
        <v>0.35153425259999999</v>
      </c>
      <c r="Q87" s="2">
        <v>-76.894509060000004</v>
      </c>
      <c r="S87" s="2">
        <v>0.35759698249999999</v>
      </c>
      <c r="T87" s="2">
        <v>-76.776303729999995</v>
      </c>
      <c r="U87" s="2"/>
      <c r="V87" s="2">
        <v>0.43232254539999998</v>
      </c>
      <c r="W87" s="2">
        <v>-75.370576600000007</v>
      </c>
      <c r="X87" s="2"/>
      <c r="Y87">
        <f t="shared" si="4"/>
        <v>-3.0772869520000001</v>
      </c>
      <c r="Z87" s="2">
        <f t="shared" si="5"/>
        <v>-71.323645483212999</v>
      </c>
      <c r="AA87" s="2"/>
      <c r="AB87" s="2">
        <v>0.4416095659</v>
      </c>
      <c r="AC87" s="2">
        <v>-75.202522509999994</v>
      </c>
      <c r="AD87" s="2"/>
      <c r="AE87" s="2">
        <v>0.5567581184</v>
      </c>
      <c r="AF87" s="2">
        <v>-73.116834510000004</v>
      </c>
      <c r="AG87" s="2"/>
      <c r="AH87" s="2">
        <v>0.68505118769999995</v>
      </c>
      <c r="AI87" s="2">
        <v>-72.847120259999997</v>
      </c>
      <c r="AJ87" s="10"/>
    </row>
    <row r="88" spans="4:36" x14ac:dyDescent="0.25">
      <c r="D88" s="2">
        <v>0.1209612964</v>
      </c>
      <c r="E88" s="2">
        <v>-78.910927220000005</v>
      </c>
      <c r="G88" s="2">
        <v>0.16682894149999999</v>
      </c>
      <c r="H88" s="2">
        <v>-78.056578119999998</v>
      </c>
      <c r="I88" s="2"/>
      <c r="J88" s="2">
        <v>0.18088691370000001</v>
      </c>
      <c r="K88" s="2">
        <v>-77.96757375</v>
      </c>
      <c r="M88" s="2">
        <v>-3.2769303129999998</v>
      </c>
      <c r="N88" s="2">
        <f t="shared" si="3"/>
        <v>-84.086171441704622</v>
      </c>
      <c r="P88" s="2">
        <v>0.19956147860000001</v>
      </c>
      <c r="Q88" s="2">
        <v>-76.890312379999997</v>
      </c>
      <c r="S88" s="2">
        <v>0.20312968789999999</v>
      </c>
      <c r="T88" s="2">
        <v>-76.772033899999997</v>
      </c>
      <c r="U88" s="2"/>
      <c r="V88" s="2">
        <v>0.24771978</v>
      </c>
      <c r="W88" s="2">
        <v>-75.365545879999999</v>
      </c>
      <c r="X88" s="2"/>
      <c r="Y88">
        <f t="shared" si="4"/>
        <v>-3.2769303129999998</v>
      </c>
      <c r="Z88" s="2">
        <f t="shared" si="5"/>
        <v>-71.31475182403527</v>
      </c>
      <c r="AA88" s="2"/>
      <c r="AB88" s="2">
        <v>0.25325177920000003</v>
      </c>
      <c r="AC88" s="2">
        <v>-75.197412659999998</v>
      </c>
      <c r="AD88" s="2"/>
      <c r="AE88" s="2">
        <v>0.31983426040000001</v>
      </c>
      <c r="AF88" s="2">
        <v>-73.111171850000005</v>
      </c>
      <c r="AG88" s="2"/>
      <c r="AH88" s="2">
        <v>0.44188725010000002</v>
      </c>
      <c r="AI88" s="2">
        <v>-72.840013920000004</v>
      </c>
      <c r="AJ88" s="10"/>
    </row>
    <row r="89" spans="4:36" x14ac:dyDescent="0.25">
      <c r="D89" s="2">
        <v>9.1890600280000005E-3</v>
      </c>
      <c r="E89" s="2">
        <v>-78.910005350000006</v>
      </c>
      <c r="G89" s="2">
        <v>3.8381448259999999E-2</v>
      </c>
      <c r="H89" s="2">
        <v>-78.055058259999996</v>
      </c>
      <c r="I89" s="2"/>
      <c r="J89" s="2">
        <v>5.0726834530000001E-2</v>
      </c>
      <c r="K89" s="2">
        <v>-77.965860930000005</v>
      </c>
      <c r="M89" s="2">
        <v>-3.4753481850000001</v>
      </c>
      <c r="N89" s="2">
        <f t="shared" si="3"/>
        <v>-84.078204399196224</v>
      </c>
      <c r="P89" s="2">
        <v>4.762729089E-2</v>
      </c>
      <c r="Q89" s="2">
        <v>-76.888428880000006</v>
      </c>
      <c r="S89" s="2">
        <v>4.8701467790000001E-2</v>
      </c>
      <c r="T89" s="2">
        <v>-76.770121840000002</v>
      </c>
      <c r="U89" s="2"/>
      <c r="V89" s="2">
        <v>6.3165728300000001E-2</v>
      </c>
      <c r="W89" s="2">
        <v>-75.363256809999996</v>
      </c>
      <c r="X89" s="2"/>
      <c r="Y89">
        <f t="shared" si="4"/>
        <v>-3.4753481850000001</v>
      </c>
      <c r="Z89" s="2">
        <f t="shared" si="5"/>
        <v>-71.305357828097442</v>
      </c>
      <c r="AA89" s="2"/>
      <c r="AB89" s="2">
        <v>6.4944154310000002E-2</v>
      </c>
      <c r="AC89" s="2">
        <v>-75.195091259999998</v>
      </c>
      <c r="AD89" s="2"/>
      <c r="AE89" s="2">
        <v>8.2989121479999997E-2</v>
      </c>
      <c r="AF89" s="2">
        <v>-73.108587080000007</v>
      </c>
      <c r="AG89" s="2"/>
      <c r="AH89" s="2">
        <v>0.19875482459999999</v>
      </c>
      <c r="AI89" s="2">
        <v>-72.835999200000003</v>
      </c>
      <c r="AJ89" s="10"/>
    </row>
    <row r="90" spans="4:36" x14ac:dyDescent="0.25">
      <c r="D90" s="2">
        <v>-0.1026004279</v>
      </c>
      <c r="E90" s="2">
        <v>-78.910667079999996</v>
      </c>
      <c r="G90" s="2">
        <v>-9.0058296790000006E-2</v>
      </c>
      <c r="H90" s="2">
        <v>-78.055461690000001</v>
      </c>
      <c r="I90" s="2"/>
      <c r="J90" s="2">
        <v>-7.9648828020000007E-2</v>
      </c>
      <c r="K90" s="2">
        <v>-77.966096440000001</v>
      </c>
      <c r="M90" s="2">
        <v>-3.6728418170000001</v>
      </c>
      <c r="N90" s="2">
        <f t="shared" si="3"/>
        <v>-84.069808688894355</v>
      </c>
      <c r="P90" s="2">
        <v>-0.1042988982</v>
      </c>
      <c r="Q90" s="2">
        <v>-76.888865640000006</v>
      </c>
      <c r="S90" s="2">
        <v>-0.10571856559999999</v>
      </c>
      <c r="T90" s="2">
        <v>-76.770575449999995</v>
      </c>
      <c r="U90" s="2"/>
      <c r="V90" s="2">
        <v>-0.12137882580000001</v>
      </c>
      <c r="W90" s="2">
        <v>-75.363711649999999</v>
      </c>
      <c r="X90" s="2"/>
      <c r="Y90">
        <f t="shared" si="4"/>
        <v>-3.6728418170000001</v>
      </c>
      <c r="Z90" s="2">
        <f t="shared" si="5"/>
        <v>-71.295458010923085</v>
      </c>
      <c r="AA90" s="2"/>
      <c r="AB90" s="2">
        <v>-0.1233535908</v>
      </c>
      <c r="AC90" s="2">
        <v>-75.195561310000002</v>
      </c>
      <c r="AD90" s="2"/>
      <c r="AE90" s="2">
        <v>-0.15383980119999999</v>
      </c>
      <c r="AF90" s="2">
        <v>-73.109122499999998</v>
      </c>
      <c r="AG90" s="2"/>
      <c r="AH90" s="2">
        <v>-4.4733619570000001E-2</v>
      </c>
      <c r="AI90" s="2">
        <v>-72.835101949999995</v>
      </c>
      <c r="AJ90" s="10"/>
    </row>
    <row r="91" spans="4:36" x14ac:dyDescent="0.25">
      <c r="D91" s="2">
        <v>-0.2143996416</v>
      </c>
      <c r="E91" s="2">
        <v>-78.912913590000002</v>
      </c>
      <c r="G91" s="2">
        <v>-0.21843324289999999</v>
      </c>
      <c r="H91" s="2">
        <v>-78.057793009999997</v>
      </c>
      <c r="I91" s="2"/>
      <c r="J91" s="2">
        <v>-0.2099613011</v>
      </c>
      <c r="K91" s="2">
        <v>-77.968290339999996</v>
      </c>
      <c r="M91" s="2">
        <v>-3.8689746349999998</v>
      </c>
      <c r="N91" s="2">
        <f t="shared" si="3"/>
        <v>-84.061010791411064</v>
      </c>
      <c r="P91" s="2">
        <v>-0.25614829550000001</v>
      </c>
      <c r="Q91" s="2">
        <v>-76.89162469</v>
      </c>
      <c r="S91" s="2">
        <v>-0.26006030130000002</v>
      </c>
      <c r="T91" s="2">
        <v>-76.773395140000005</v>
      </c>
      <c r="U91" s="2"/>
      <c r="V91" s="2">
        <v>-0.30583246800000002</v>
      </c>
      <c r="W91" s="2">
        <v>-75.366917760000007</v>
      </c>
      <c r="X91" s="2"/>
      <c r="Y91">
        <f t="shared" si="4"/>
        <v>-3.8689746349999998</v>
      </c>
      <c r="Z91" s="2">
        <f t="shared" si="5"/>
        <v>-71.285083539782207</v>
      </c>
      <c r="AA91" s="2"/>
      <c r="AB91" s="2">
        <v>-0.31155871010000002</v>
      </c>
      <c r="AC91" s="2">
        <v>-75.198826280000006</v>
      </c>
      <c r="AD91" s="2"/>
      <c r="AE91" s="2">
        <v>-0.39055905140000002</v>
      </c>
      <c r="AF91" s="2">
        <v>-73.112804879999999</v>
      </c>
      <c r="AG91" s="2"/>
      <c r="AH91" s="2">
        <v>-0.28795077279999998</v>
      </c>
      <c r="AI91" s="2">
        <v>-72.837366020000005</v>
      </c>
      <c r="AJ91" s="10"/>
    </row>
    <row r="92" spans="4:36" x14ac:dyDescent="0.25">
      <c r="D92" s="2">
        <v>-0.32595137769999999</v>
      </c>
      <c r="E92" s="2">
        <v>-78.916736749999998</v>
      </c>
      <c r="G92" s="2">
        <v>-0.34677376669999999</v>
      </c>
      <c r="H92" s="2">
        <v>-78.062040139999993</v>
      </c>
      <c r="I92" s="2"/>
      <c r="J92" s="2">
        <v>-0.34024127510000002</v>
      </c>
      <c r="K92" s="2">
        <v>-77.972433100000003</v>
      </c>
      <c r="M92" s="2">
        <v>-4.0637933029999997</v>
      </c>
      <c r="N92" s="2">
        <f t="shared" si="3"/>
        <v>-84.051817850600315</v>
      </c>
      <c r="P92" s="2">
        <v>-0.40795564760000003</v>
      </c>
      <c r="Q92" s="2">
        <v>-76.896689159999994</v>
      </c>
      <c r="S92" s="2">
        <v>-0.4143591694</v>
      </c>
      <c r="T92" s="2">
        <v>-76.778555339999997</v>
      </c>
      <c r="U92" s="2"/>
      <c r="V92" s="2">
        <v>-0.49023889840000001</v>
      </c>
      <c r="W92" s="2">
        <v>-75.372872819999998</v>
      </c>
      <c r="X92" s="2"/>
      <c r="Y92">
        <f t="shared" si="4"/>
        <v>-4.0637933029999997</v>
      </c>
      <c r="Z92" s="2">
        <f t="shared" si="5"/>
        <v>-71.274242780898717</v>
      </c>
      <c r="AA92" s="2"/>
      <c r="AB92" s="2">
        <v>-0.49971656980000001</v>
      </c>
      <c r="AC92" s="2">
        <v>-75.204871060000002</v>
      </c>
      <c r="AD92" s="2"/>
      <c r="AE92" s="2">
        <v>-0.62723570370000004</v>
      </c>
      <c r="AF92" s="2">
        <v>-73.119625729999996</v>
      </c>
      <c r="AG92" s="2"/>
      <c r="AH92" s="2">
        <v>-0.53120387280000003</v>
      </c>
      <c r="AI92" s="2">
        <v>-72.84279986</v>
      </c>
      <c r="AJ92" s="10"/>
    </row>
    <row r="93" spans="4:36" x14ac:dyDescent="0.25">
      <c r="D93" s="2">
        <v>-0.43729708010000001</v>
      </c>
      <c r="E93" s="2">
        <v>-78.922131840000006</v>
      </c>
      <c r="G93" s="2">
        <v>-0.47509561960000002</v>
      </c>
      <c r="H93" s="2">
        <v>-78.068199680000006</v>
      </c>
      <c r="I93" s="2"/>
      <c r="J93" s="2">
        <v>-0.47024768950000001</v>
      </c>
      <c r="K93" s="2">
        <v>-77.978509090000003</v>
      </c>
      <c r="M93" s="2">
        <v>-4.2571540710000004</v>
      </c>
      <c r="N93" s="2">
        <f t="shared" si="3"/>
        <v>-84.042246157606755</v>
      </c>
      <c r="P93" s="2">
        <v>-0.55973810189999995</v>
      </c>
      <c r="Q93" s="2">
        <v>-76.904061060000004</v>
      </c>
      <c r="S93" s="2">
        <v>-0.56863299249999999</v>
      </c>
      <c r="T93" s="2">
        <v>-76.786051650000005</v>
      </c>
      <c r="U93" s="2"/>
      <c r="V93" s="2">
        <v>-0.67462025810000004</v>
      </c>
      <c r="W93" s="2">
        <v>-75.381584709999998</v>
      </c>
      <c r="X93" s="2"/>
      <c r="Y93">
        <f t="shared" si="4"/>
        <v>-4.2571540710000004</v>
      </c>
      <c r="Z93" s="2">
        <f t="shared" si="5"/>
        <v>-71.262954886924021</v>
      </c>
      <c r="AA93" s="2"/>
      <c r="AB93" s="2">
        <v>-0.68785078560000001</v>
      </c>
      <c r="AC93" s="2">
        <v>-75.213697580000002</v>
      </c>
      <c r="AD93" s="2"/>
      <c r="AE93" s="2">
        <v>-0.86390954519999996</v>
      </c>
      <c r="AF93" s="2">
        <v>-73.129586900000007</v>
      </c>
      <c r="AG93" s="2"/>
      <c r="AH93" s="2">
        <v>-0.77432047540000004</v>
      </c>
      <c r="AI93" s="2">
        <v>-72.851396019999996</v>
      </c>
      <c r="AJ93" s="10"/>
    </row>
    <row r="94" spans="4:36" x14ac:dyDescent="0.25">
      <c r="D94" s="2">
        <v>-0.5484495948</v>
      </c>
      <c r="E94" s="2">
        <v>-78.929095869999998</v>
      </c>
      <c r="G94" s="2">
        <v>-0.60328693219999996</v>
      </c>
      <c r="H94" s="2">
        <v>-78.07626612</v>
      </c>
      <c r="I94" s="2"/>
      <c r="J94" s="2">
        <v>-0.60037264690000003</v>
      </c>
      <c r="K94" s="2">
        <v>-77.986537209999995</v>
      </c>
      <c r="M94" s="2">
        <v>-4.4488697730000002</v>
      </c>
      <c r="N94" s="2">
        <f t="shared" si="3"/>
        <v>-84.032315556236384</v>
      </c>
      <c r="P94" s="2">
        <v>-0.71136128009999999</v>
      </c>
      <c r="Q94" s="2">
        <v>-76.913744649999998</v>
      </c>
      <c r="S94" s="2">
        <v>-0.72274555650000005</v>
      </c>
      <c r="T94" s="2">
        <v>-76.795886850000002</v>
      </c>
      <c r="U94" s="2"/>
      <c r="V94" s="2">
        <v>-0.85881511450000003</v>
      </c>
      <c r="W94" s="2">
        <v>-75.393052589999996</v>
      </c>
      <c r="X94" s="2"/>
      <c r="Y94">
        <f t="shared" si="4"/>
        <v>-4.4488697730000002</v>
      </c>
      <c r="Z94" s="2">
        <f t="shared" si="5"/>
        <v>-71.251243201384824</v>
      </c>
      <c r="AA94" s="2"/>
      <c r="AB94" s="2">
        <v>-0.8757974409</v>
      </c>
      <c r="AC94" s="2">
        <v>-75.225306990000007</v>
      </c>
      <c r="AD94" s="2"/>
      <c r="AE94" s="2">
        <v>-1.1003854719999999</v>
      </c>
      <c r="AF94" s="2">
        <v>-73.142673590000001</v>
      </c>
      <c r="AG94" s="2"/>
      <c r="AH94" s="2">
        <v>-1.01752881</v>
      </c>
      <c r="AI94" s="2">
        <v>-72.863162470000006</v>
      </c>
      <c r="AJ94" s="10"/>
    </row>
    <row r="95" spans="4:36" x14ac:dyDescent="0.25">
      <c r="D95" s="2">
        <v>-0.65946218450000005</v>
      </c>
      <c r="E95" s="2">
        <v>-78.937631409999995</v>
      </c>
      <c r="G95" s="2">
        <v>-0.73137502610000005</v>
      </c>
      <c r="H95" s="2">
        <v>-78.086242819999995</v>
      </c>
      <c r="I95" s="2"/>
      <c r="J95" s="2">
        <v>-0.73029508720000003</v>
      </c>
      <c r="K95" s="2">
        <v>-77.996504950000002</v>
      </c>
      <c r="M95" s="2">
        <v>-4.6390842289999998</v>
      </c>
      <c r="N95" s="2">
        <f t="shared" si="3"/>
        <v>-84.022029239457467</v>
      </c>
      <c r="P95" s="2">
        <v>-0.86285535570000005</v>
      </c>
      <c r="Q95" s="2">
        <v>-76.925749539999998</v>
      </c>
      <c r="S95" s="2">
        <v>-0.87672750799999999</v>
      </c>
      <c r="T95" s="2">
        <v>-76.808075110000004</v>
      </c>
      <c r="U95" s="2"/>
      <c r="V95" s="2">
        <v>-1.042862591</v>
      </c>
      <c r="W95" s="2">
        <v>-75.407276949999996</v>
      </c>
      <c r="X95" s="2"/>
      <c r="Y95">
        <f t="shared" si="4"/>
        <v>-4.6390842289999998</v>
      </c>
      <c r="Z95" s="2">
        <f t="shared" si="5"/>
        <v>-71.239111431265371</v>
      </c>
      <c r="AA95" s="2"/>
      <c r="AB95" s="2">
        <v>-1.063596706</v>
      </c>
      <c r="AC95" s="2">
        <v>-75.23970783</v>
      </c>
      <c r="AD95" s="2"/>
      <c r="AE95" s="2">
        <v>-1.3367269340000001</v>
      </c>
      <c r="AF95" s="2">
        <v>-73.158863030000006</v>
      </c>
      <c r="AG95" s="2"/>
      <c r="AH95" s="2">
        <v>-1.260411357</v>
      </c>
      <c r="AI95" s="2">
        <v>-72.878063479999994</v>
      </c>
      <c r="AJ95" s="10"/>
    </row>
    <row r="96" spans="4:36" x14ac:dyDescent="0.25">
      <c r="D96" s="2">
        <v>-0.77030589670000005</v>
      </c>
      <c r="E96" s="2">
        <v>-78.947737369999999</v>
      </c>
      <c r="G96" s="2">
        <v>-0.85928156239999998</v>
      </c>
      <c r="H96" s="2">
        <v>-78.098124519999999</v>
      </c>
      <c r="I96" s="2"/>
      <c r="J96" s="2">
        <v>-0.85991402419999996</v>
      </c>
      <c r="K96" s="2">
        <v>-78.008402599999997</v>
      </c>
      <c r="M96" s="2">
        <v>-4.8275651249999996</v>
      </c>
      <c r="N96" s="2">
        <f t="shared" si="3"/>
        <v>-84.011410623580673</v>
      </c>
      <c r="P96" s="2">
        <v>-1.01412586</v>
      </c>
      <c r="Q96" s="2">
        <v>-76.940068760000003</v>
      </c>
      <c r="S96" s="2">
        <v>-1.0304824370000001</v>
      </c>
      <c r="T96" s="2">
        <v>-76.822615549999995</v>
      </c>
      <c r="U96" s="2"/>
      <c r="V96" s="2">
        <v>-1.226650982</v>
      </c>
      <c r="W96" s="2">
        <v>-75.424237210000001</v>
      </c>
      <c r="X96" s="2"/>
      <c r="Y96">
        <f t="shared" si="4"/>
        <v>-4.8275651249999996</v>
      </c>
      <c r="Z96" s="2">
        <f t="shared" si="5"/>
        <v>-71.226587135450231</v>
      </c>
      <c r="AA96" s="2"/>
      <c r="AB96" s="2">
        <v>-1.251134325</v>
      </c>
      <c r="AC96" s="2">
        <v>-75.256889029999996</v>
      </c>
      <c r="AD96" s="2"/>
      <c r="AE96" s="2">
        <v>-1.5728025290000001</v>
      </c>
      <c r="AF96" s="2">
        <v>-73.178130969999998</v>
      </c>
      <c r="AG96" s="2"/>
      <c r="AH96" s="2">
        <v>-1.503150778</v>
      </c>
      <c r="AI96" s="2">
        <v>-72.896089219999993</v>
      </c>
      <c r="AJ96" s="10"/>
    </row>
    <row r="97" spans="4:36" x14ac:dyDescent="0.25">
      <c r="D97" s="2">
        <v>-0.8808817055</v>
      </c>
      <c r="E97" s="2">
        <v>-78.959404550000002</v>
      </c>
      <c r="G97" s="2">
        <v>-0.98700310040000006</v>
      </c>
      <c r="H97" s="2">
        <v>-78.11191067</v>
      </c>
      <c r="I97" s="2"/>
      <c r="J97" s="2">
        <v>-0.98938628309999999</v>
      </c>
      <c r="K97" s="2">
        <v>-78.022242879999993</v>
      </c>
      <c r="M97" s="2">
        <v>-5.0142083489999996</v>
      </c>
      <c r="N97" s="2">
        <f t="shared" si="3"/>
        <v>-84.000477466695514</v>
      </c>
      <c r="P97" s="2">
        <v>-1.1651677519999999</v>
      </c>
      <c r="Q97" s="2">
        <v>-76.956693479999998</v>
      </c>
      <c r="S97" s="2">
        <v>-1.184004864</v>
      </c>
      <c r="T97" s="2">
        <v>-76.839502499999995</v>
      </c>
      <c r="U97" s="2"/>
      <c r="V97" s="2">
        <v>-1.410175932</v>
      </c>
      <c r="W97" s="2">
        <v>-75.443927360000004</v>
      </c>
      <c r="X97" s="2"/>
      <c r="Y97">
        <f t="shared" si="4"/>
        <v>-5.0142083489999996</v>
      </c>
      <c r="Z97" s="2">
        <f t="shared" si="5"/>
        <v>-71.213691202133447</v>
      </c>
      <c r="AA97" s="2"/>
      <c r="AB97" s="2">
        <v>-1.4384056629999999</v>
      </c>
      <c r="AC97" s="2">
        <v>-75.276849459999994</v>
      </c>
      <c r="AD97" s="2"/>
      <c r="AE97" s="2">
        <v>-1.8086176519999999</v>
      </c>
      <c r="AF97" s="2">
        <v>-73.200482149999999</v>
      </c>
      <c r="AG97" s="2"/>
      <c r="AH97" s="2">
        <v>-1.745616509</v>
      </c>
      <c r="AI97" s="2">
        <v>-72.917229930000005</v>
      </c>
      <c r="AJ97" s="10"/>
    </row>
    <row r="98" spans="4:36" x14ac:dyDescent="0.25">
      <c r="D98" s="2">
        <v>-0.99123843040000004</v>
      </c>
      <c r="E98" s="2">
        <v>-78.972638309999994</v>
      </c>
      <c r="G98" s="2">
        <v>-1.114426288</v>
      </c>
      <c r="H98" s="2">
        <v>-78.127586089999994</v>
      </c>
      <c r="I98" s="2"/>
      <c r="J98" s="2">
        <v>-1.1186129730000001</v>
      </c>
      <c r="K98" s="2">
        <v>-78.038015479999999</v>
      </c>
      <c r="M98" s="2">
        <v>-5.1989057799999996</v>
      </c>
      <c r="N98" s="2">
        <f t="shared" si="3"/>
        <v>-83.989248589868239</v>
      </c>
      <c r="P98" s="2">
        <v>-1.3158452540000001</v>
      </c>
      <c r="Q98" s="2">
        <v>-76.975606290000002</v>
      </c>
      <c r="S98" s="2">
        <v>-1.3371565889999999</v>
      </c>
      <c r="T98" s="2">
        <v>-76.858719039999997</v>
      </c>
      <c r="U98" s="2"/>
      <c r="V98" s="2">
        <v>-1.5932738</v>
      </c>
      <c r="W98" s="2">
        <v>-75.466333489999997</v>
      </c>
      <c r="X98" s="2"/>
      <c r="Y98">
        <f t="shared" si="4"/>
        <v>-5.1989057799999996</v>
      </c>
      <c r="Z98" s="2">
        <f t="shared" si="5"/>
        <v>-71.200445775926724</v>
      </c>
      <c r="AA98" s="2"/>
      <c r="AB98" s="2">
        <v>-1.6252439809999999</v>
      </c>
      <c r="AC98" s="2">
        <v>-75.299574680000006</v>
      </c>
      <c r="AD98" s="2"/>
      <c r="AE98" s="2">
        <v>-2.0439729999999998</v>
      </c>
      <c r="AF98" s="2">
        <v>-73.22591113</v>
      </c>
      <c r="AG98" s="2"/>
      <c r="AH98" s="2">
        <v>-1.9877415759999999</v>
      </c>
      <c r="AI98" s="2">
        <v>-72.941490799999997</v>
      </c>
      <c r="AJ98" s="10"/>
    </row>
    <row r="99" spans="4:36" x14ac:dyDescent="0.25">
      <c r="D99" s="2">
        <v>-1.1012608800000001</v>
      </c>
      <c r="E99" s="2">
        <v>-78.987425029999997</v>
      </c>
      <c r="G99" s="2">
        <v>-1.2417613009999999</v>
      </c>
      <c r="H99" s="2">
        <v>-78.145178849999994</v>
      </c>
      <c r="I99" s="2"/>
      <c r="J99" s="2">
        <v>-1.247707978</v>
      </c>
      <c r="K99" s="2">
        <v>-78.055737039999997</v>
      </c>
      <c r="M99" s="2">
        <v>-5.3815450970000001</v>
      </c>
      <c r="N99" s="2">
        <f t="shared" si="3"/>
        <v>-83.977743910925327</v>
      </c>
      <c r="P99" s="2">
        <v>-1.4664040190000001</v>
      </c>
      <c r="Q99" s="2">
        <v>-76.996849580000003</v>
      </c>
      <c r="S99" s="2">
        <v>-1.4901871579999999</v>
      </c>
      <c r="T99" s="2">
        <v>-76.880308389999996</v>
      </c>
      <c r="U99" s="2"/>
      <c r="V99" s="2">
        <v>-1.776245136</v>
      </c>
      <c r="W99" s="2">
        <v>-75.491506130000005</v>
      </c>
      <c r="X99" s="2"/>
      <c r="Y99">
        <f t="shared" si="4"/>
        <v>-5.3815450970000001</v>
      </c>
      <c r="Z99" s="2">
        <f t="shared" si="5"/>
        <v>-71.186874298349096</v>
      </c>
      <c r="AA99" s="2"/>
      <c r="AB99" s="2">
        <v>-1.8119565280000001</v>
      </c>
      <c r="AC99" s="2">
        <v>-75.325113490000007</v>
      </c>
      <c r="AD99" s="2"/>
      <c r="AE99" s="2">
        <v>-2.279267301</v>
      </c>
      <c r="AF99" s="2">
        <v>-73.254474349999995</v>
      </c>
      <c r="AG99" s="2"/>
      <c r="AH99" s="2">
        <v>-2.2295436550000001</v>
      </c>
      <c r="AI99" s="2">
        <v>-72.968887190000004</v>
      </c>
      <c r="AJ99" s="10"/>
    </row>
    <row r="100" spans="4:36" x14ac:dyDescent="0.25">
      <c r="D100" s="2">
        <v>-1.210940806</v>
      </c>
      <c r="E100" s="2">
        <v>-79.003762539999997</v>
      </c>
      <c r="G100" s="2">
        <v>-1.368735815</v>
      </c>
      <c r="H100" s="2">
        <v>-78.164657099999999</v>
      </c>
      <c r="I100" s="2"/>
      <c r="J100" s="2">
        <v>-1.3765607440000001</v>
      </c>
      <c r="K100" s="2">
        <v>-78.075399070000003</v>
      </c>
      <c r="M100" s="2">
        <v>-5.5620095630000002</v>
      </c>
      <c r="N100" s="2">
        <f t="shared" si="3"/>
        <v>-83.96598447955634</v>
      </c>
      <c r="P100" s="2">
        <v>-1.616519418</v>
      </c>
      <c r="Q100" s="2">
        <v>-77.020389100000003</v>
      </c>
      <c r="S100" s="2">
        <v>-1.64276654</v>
      </c>
      <c r="T100" s="2">
        <v>-76.904235409999998</v>
      </c>
      <c r="U100" s="2"/>
      <c r="V100" s="2">
        <v>-1.958698461</v>
      </c>
      <c r="W100" s="2">
        <v>-75.519398600000002</v>
      </c>
      <c r="X100" s="2"/>
      <c r="Y100">
        <f t="shared" si="4"/>
        <v>-5.5620095630000002</v>
      </c>
      <c r="Z100" s="2">
        <f t="shared" si="5"/>
        <v>-71.173001549893172</v>
      </c>
      <c r="AA100" s="2"/>
      <c r="AB100" s="2">
        <v>-1.998144648</v>
      </c>
      <c r="AC100" s="2">
        <v>-75.353415049999995</v>
      </c>
      <c r="AD100" s="2"/>
      <c r="AE100" s="2">
        <v>-2.514008247</v>
      </c>
      <c r="AF100" s="2">
        <v>-73.286127050000005</v>
      </c>
      <c r="AG100" s="2"/>
      <c r="AH100" s="2">
        <v>-2.4709565329999998</v>
      </c>
      <c r="AI100" s="2">
        <v>-72.999424340000004</v>
      </c>
      <c r="AJ100" s="10"/>
    </row>
    <row r="101" spans="4:36" x14ac:dyDescent="0.25">
      <c r="D101" s="2">
        <v>-1.3205036859999999</v>
      </c>
      <c r="E101" s="2">
        <v>-79.021689620000004</v>
      </c>
      <c r="G101" s="2">
        <v>-1.4953862769999999</v>
      </c>
      <c r="H101" s="2">
        <v>-78.186028840000006</v>
      </c>
      <c r="I101" s="2"/>
      <c r="J101" s="2">
        <v>-1.504965036</v>
      </c>
      <c r="K101" s="2">
        <v>-78.096971539999998</v>
      </c>
      <c r="M101" s="2">
        <v>-5.7401777970000003</v>
      </c>
      <c r="N101" s="2">
        <f t="shared" si="3"/>
        <v>-83.953992512916429</v>
      </c>
      <c r="P101" s="2">
        <v>-1.7662326349999999</v>
      </c>
      <c r="Q101" s="2">
        <v>-77.046233380000004</v>
      </c>
      <c r="S101" s="2">
        <v>-1.7949368720000001</v>
      </c>
      <c r="T101" s="2">
        <v>-76.930506480000005</v>
      </c>
      <c r="U101" s="2"/>
      <c r="V101" s="2">
        <v>-2.1406866870000001</v>
      </c>
      <c r="W101" s="2">
        <v>-75.550017339999997</v>
      </c>
      <c r="X101" s="2"/>
      <c r="Y101">
        <f t="shared" si="4"/>
        <v>-5.7401777970000003</v>
      </c>
      <c r="Z101" s="2">
        <f t="shared" si="5"/>
        <v>-71.158853692698202</v>
      </c>
      <c r="AA101" s="2"/>
      <c r="AB101" s="2">
        <v>-2.1838634950000002</v>
      </c>
      <c r="AC101" s="2">
        <v>-75.384481300000004</v>
      </c>
      <c r="AD101" s="2"/>
      <c r="AE101" s="2">
        <v>-2.748272386</v>
      </c>
      <c r="AF101" s="2">
        <v>-73.320898670000005</v>
      </c>
      <c r="AG101" s="2"/>
      <c r="AH101" s="2">
        <v>-2.7120159589999999</v>
      </c>
      <c r="AI101" s="2">
        <v>-73.033135040000005</v>
      </c>
      <c r="AJ101" s="10"/>
    </row>
    <row r="102" spans="4:36" x14ac:dyDescent="0.25">
      <c r="D102" s="2">
        <v>-1.429672617</v>
      </c>
      <c r="E102" s="2">
        <v>-79.041166540000006</v>
      </c>
      <c r="G102" s="2">
        <v>-1.62170722</v>
      </c>
      <c r="H102" s="2">
        <v>-78.209303239999997</v>
      </c>
      <c r="I102" s="2"/>
      <c r="J102" s="2">
        <v>-1.6330745760000001</v>
      </c>
      <c r="K102" s="2">
        <v>-78.120487060000002</v>
      </c>
      <c r="M102" s="2">
        <v>-5.9159236450000003</v>
      </c>
      <c r="N102" s="2">
        <f t="shared" si="3"/>
        <v>-83.941791423739161</v>
      </c>
      <c r="P102" s="2">
        <v>-1.9155368989999999</v>
      </c>
      <c r="Q102" s="2">
        <v>-77.074383639999994</v>
      </c>
      <c r="S102" s="2">
        <v>-1.946691816</v>
      </c>
      <c r="T102" s="2">
        <v>-76.959119709999996</v>
      </c>
      <c r="U102" s="2"/>
      <c r="V102" s="2">
        <v>-2.3222048059999998</v>
      </c>
      <c r="W102" s="2">
        <v>-75.583359200000004</v>
      </c>
      <c r="X102" s="2"/>
      <c r="Y102">
        <f t="shared" si="4"/>
        <v>-5.9159236450000003</v>
      </c>
      <c r="Z102" s="2">
        <f t="shared" si="5"/>
        <v>-71.144458304400146</v>
      </c>
      <c r="AA102" s="2"/>
      <c r="AB102" s="2">
        <v>-2.3691087629999998</v>
      </c>
      <c r="AC102" s="2">
        <v>-75.418307540000001</v>
      </c>
      <c r="AD102" s="2"/>
      <c r="AE102" s="2">
        <v>-2.9820612849999999</v>
      </c>
      <c r="AF102" s="2">
        <v>-73.358805259999997</v>
      </c>
      <c r="AG102" s="2"/>
      <c r="AH102" s="2">
        <v>-2.9525864620000002</v>
      </c>
      <c r="AI102" s="2">
        <v>-73.070028019999995</v>
      </c>
      <c r="AJ102" s="10"/>
    </row>
    <row r="103" spans="4:36" x14ac:dyDescent="0.25">
      <c r="D103" s="2">
        <v>-1.538457929</v>
      </c>
      <c r="E103" s="2">
        <v>-79.062196349999994</v>
      </c>
      <c r="G103" s="2">
        <v>-1.7475829869999999</v>
      </c>
      <c r="H103" s="2">
        <v>-78.234472839999995</v>
      </c>
      <c r="I103" s="2"/>
      <c r="J103" s="2">
        <v>-1.7607884410000001</v>
      </c>
      <c r="K103" s="2">
        <v>-78.145940690000003</v>
      </c>
      <c r="M103" s="2">
        <v>-6.0890482080000004</v>
      </c>
      <c r="N103" s="2">
        <f t="shared" si="3"/>
        <v>-83.929410768339437</v>
      </c>
      <c r="P103" s="2">
        <v>-2.0642964109999999</v>
      </c>
      <c r="Q103" s="2">
        <v>-77.104816909999997</v>
      </c>
      <c r="S103" s="2">
        <v>-2.0978940810000002</v>
      </c>
      <c r="T103" s="2">
        <v>-76.990048419999994</v>
      </c>
      <c r="U103" s="2"/>
      <c r="V103" s="2">
        <v>-2.5030909860000001</v>
      </c>
      <c r="W103" s="2">
        <v>-75.619393410000001</v>
      </c>
      <c r="X103" s="2"/>
      <c r="Y103">
        <f t="shared" si="4"/>
        <v>-6.0890482080000004</v>
      </c>
      <c r="Z103" s="2">
        <f t="shared" si="5"/>
        <v>-71.129850217195397</v>
      </c>
      <c r="AA103" s="2"/>
      <c r="AB103" s="2">
        <v>-2.5537159530000002</v>
      </c>
      <c r="AC103" s="2">
        <v>-75.454862160000005</v>
      </c>
      <c r="AD103" s="2"/>
      <c r="AE103" s="2">
        <v>-3.2151767219999998</v>
      </c>
      <c r="AF103" s="2">
        <v>-73.399815020000005</v>
      </c>
      <c r="AG103" s="2"/>
      <c r="AH103" s="2">
        <v>-3.192598716</v>
      </c>
      <c r="AI103" s="2">
        <v>-73.110102420000004</v>
      </c>
      <c r="AJ103" s="10"/>
    </row>
    <row r="104" spans="4:36" x14ac:dyDescent="0.25">
      <c r="D104" s="2">
        <v>-1.646869355</v>
      </c>
      <c r="E104" s="2">
        <v>-79.084784069999998</v>
      </c>
      <c r="G104" s="2">
        <v>-1.8732165489999999</v>
      </c>
      <c r="H104" s="2">
        <v>-78.261597249999994</v>
      </c>
      <c r="I104" s="2"/>
      <c r="J104" s="2">
        <v>-1.8882152350000001</v>
      </c>
      <c r="K104" s="2">
        <v>-78.173370759999997</v>
      </c>
      <c r="M104" s="2">
        <v>-6.2593756310000002</v>
      </c>
      <c r="N104" s="2">
        <f t="shared" si="3"/>
        <v>-83.91687980799837</v>
      </c>
      <c r="P104" s="2">
        <v>-2.2127527759999999</v>
      </c>
      <c r="Q104" s="2">
        <v>-77.137590160000002</v>
      </c>
      <c r="S104" s="2">
        <v>-2.2487902100000001</v>
      </c>
      <c r="T104" s="2">
        <v>-77.023346849999996</v>
      </c>
      <c r="U104" s="2"/>
      <c r="V104" s="2">
        <v>-2.683640681</v>
      </c>
      <c r="W104" s="2">
        <v>-75.65819243</v>
      </c>
      <c r="X104" s="2"/>
      <c r="Y104">
        <f t="shared" si="4"/>
        <v>-6.2593756310000002</v>
      </c>
      <c r="Z104" s="2">
        <f t="shared" si="5"/>
        <v>-71.115063922561745</v>
      </c>
      <c r="AA104" s="2"/>
      <c r="AB104" s="2">
        <v>-2.7379876859999999</v>
      </c>
      <c r="AC104" s="2">
        <v>-75.494216589999994</v>
      </c>
      <c r="AD104" s="2"/>
      <c r="AE104" s="2">
        <v>-3.4480119139999998</v>
      </c>
      <c r="AF104" s="2">
        <v>-73.444005910000001</v>
      </c>
      <c r="AG104" s="2"/>
      <c r="AH104" s="2">
        <v>-3.4320689249999998</v>
      </c>
      <c r="AI104" s="2">
        <v>-73.153363619999993</v>
      </c>
      <c r="AJ104" s="10"/>
    </row>
    <row r="105" spans="4:36" x14ac:dyDescent="0.25">
      <c r="D105" s="2">
        <v>-1.7548345270000001</v>
      </c>
      <c r="E105" s="2">
        <v>-79.108917930000004</v>
      </c>
      <c r="G105" s="2">
        <v>-1.9983779930000001</v>
      </c>
      <c r="H105" s="2">
        <v>-78.29064357</v>
      </c>
      <c r="I105" s="2"/>
      <c r="J105" s="2">
        <v>-2.0151249789999999</v>
      </c>
      <c r="K105" s="2">
        <v>-78.202738800000006</v>
      </c>
      <c r="M105" s="2">
        <v>-6.4270919439999998</v>
      </c>
      <c r="N105" s="2">
        <f t="shared" si="3"/>
        <v>-83.90420126038606</v>
      </c>
      <c r="P105" s="2">
        <v>-2.3606360999999998</v>
      </c>
      <c r="Q105" s="2">
        <v>-77.172651310000006</v>
      </c>
      <c r="S105" s="2">
        <v>-2.3991067930000001</v>
      </c>
      <c r="T105" s="2">
        <v>-77.058959360000003</v>
      </c>
      <c r="U105" s="2"/>
      <c r="V105" s="2">
        <v>-2.8635256010000001</v>
      </c>
      <c r="W105" s="2">
        <v>-75.699706259999999</v>
      </c>
      <c r="X105" s="2"/>
      <c r="Y105">
        <f t="shared" si="4"/>
        <v>-6.4270919439999998</v>
      </c>
      <c r="Z105" s="2">
        <f t="shared" si="5"/>
        <v>-71.100102595870922</v>
      </c>
      <c r="AA105" s="2"/>
      <c r="AB105" s="2">
        <v>-2.9215893429999999</v>
      </c>
      <c r="AC105" s="2">
        <v>-75.536321380000004</v>
      </c>
      <c r="AD105" s="2"/>
      <c r="AE105" s="2">
        <v>-3.6801541800000002</v>
      </c>
      <c r="AF105" s="2">
        <v>-73.491329219999997</v>
      </c>
      <c r="AG105" s="2"/>
      <c r="AH105" s="2">
        <v>-3.6711033770000001</v>
      </c>
      <c r="AI105" s="2">
        <v>-73.199845879999998</v>
      </c>
      <c r="AJ105" s="10"/>
    </row>
    <row r="106" spans="4:36" x14ac:dyDescent="0.25">
      <c r="D106" s="2">
        <v>-1.862044912</v>
      </c>
      <c r="E106" s="2">
        <v>-79.13452504</v>
      </c>
      <c r="G106" s="2">
        <v>-2.1230964110000001</v>
      </c>
      <c r="H106" s="2">
        <v>-78.321625909999995</v>
      </c>
      <c r="I106" s="2"/>
      <c r="J106" s="2">
        <v>-2.1416029220000001</v>
      </c>
      <c r="K106" s="2">
        <v>-78.234067049999993</v>
      </c>
      <c r="M106" s="2">
        <v>-6.5917482209999996</v>
      </c>
      <c r="N106" s="2">
        <f t="shared" si="3"/>
        <v>-83.891425994501631</v>
      </c>
      <c r="P106" s="2">
        <v>-2.5079828260000001</v>
      </c>
      <c r="Q106" s="2">
        <v>-77.210006629999995</v>
      </c>
      <c r="S106" s="2">
        <v>-2.5488811469999999</v>
      </c>
      <c r="T106" s="2">
        <v>-77.096892729999993</v>
      </c>
      <c r="U106" s="2"/>
      <c r="V106" s="2">
        <v>-3.04278775</v>
      </c>
      <c r="W106" s="2">
        <v>-75.74396059</v>
      </c>
      <c r="X106" s="2"/>
      <c r="Y106">
        <f t="shared" si="4"/>
        <v>-6.5917482209999996</v>
      </c>
      <c r="Z106" s="2">
        <f t="shared" si="5"/>
        <v>-71.085026238941097</v>
      </c>
      <c r="AA106" s="2"/>
      <c r="AB106" s="2">
        <v>-3.1045641009999998</v>
      </c>
      <c r="AC106" s="2">
        <v>-75.581204209999996</v>
      </c>
      <c r="AD106" s="2"/>
      <c r="AE106" s="2">
        <v>-3.9116663370000002</v>
      </c>
      <c r="AF106" s="2">
        <v>-73.541830520000005</v>
      </c>
      <c r="AG106" s="2"/>
      <c r="AH106" s="2">
        <v>-3.9094726560000002</v>
      </c>
      <c r="AI106" s="2">
        <v>-73.249529589999995</v>
      </c>
      <c r="AJ106" s="10"/>
    </row>
    <row r="107" spans="4:36" x14ac:dyDescent="0.25">
      <c r="D107" s="2">
        <v>-1.968737822</v>
      </c>
      <c r="E107" s="2">
        <v>-79.161657989999995</v>
      </c>
      <c r="G107" s="2">
        <v>-2.2473143229999999</v>
      </c>
      <c r="H107" s="2">
        <v>-78.354530400000002</v>
      </c>
      <c r="I107" s="2"/>
      <c r="J107" s="2">
        <v>-2.267572232</v>
      </c>
      <c r="K107" s="2">
        <v>-78.267335209999999</v>
      </c>
      <c r="M107" s="2">
        <v>-6.7533049399999996</v>
      </c>
      <c r="N107" s="2">
        <f t="shared" si="3"/>
        <v>-83.878575169034505</v>
      </c>
      <c r="P107" s="2">
        <v>-2.6547262040000001</v>
      </c>
      <c r="Q107" s="2">
        <v>-77.249634279999995</v>
      </c>
      <c r="S107" s="2">
        <v>-2.6980447010000002</v>
      </c>
      <c r="T107" s="2">
        <v>-77.137128770000004</v>
      </c>
      <c r="U107" s="2"/>
      <c r="V107" s="2">
        <v>-3.221346584</v>
      </c>
      <c r="W107" s="2">
        <v>-75.790932990000002</v>
      </c>
      <c r="X107" s="2"/>
      <c r="Y107">
        <f t="shared" si="4"/>
        <v>-6.7533049399999996</v>
      </c>
      <c r="Z107" s="2">
        <f t="shared" si="5"/>
        <v>-71.069859802783995</v>
      </c>
      <c r="AA107" s="2"/>
      <c r="AB107" s="2">
        <v>-3.286829939</v>
      </c>
      <c r="AC107" s="2">
        <v>-75.628843910000001</v>
      </c>
      <c r="AD107" s="2"/>
      <c r="AE107" s="2">
        <v>-4.1424471220000001</v>
      </c>
      <c r="AF107" s="2">
        <v>-73.595518310000003</v>
      </c>
      <c r="AG107" s="2"/>
      <c r="AH107" s="2">
        <v>-4.1467865000000002</v>
      </c>
      <c r="AI107" s="2">
        <v>-73.302343190000002</v>
      </c>
      <c r="AJ107" s="10"/>
    </row>
    <row r="108" spans="4:36" x14ac:dyDescent="0.25">
      <c r="D108" s="2">
        <v>-2.0749227530000001</v>
      </c>
      <c r="E108" s="2">
        <v>-79.190322309999999</v>
      </c>
      <c r="G108" s="2">
        <v>-2.3708892509999999</v>
      </c>
      <c r="H108" s="2">
        <v>-78.389318090000003</v>
      </c>
      <c r="I108" s="2"/>
      <c r="J108" s="2">
        <v>-2.3929886360000001</v>
      </c>
      <c r="K108" s="2">
        <v>-78.302535349999999</v>
      </c>
      <c r="M108" s="2">
        <v>-6.9115586210000002</v>
      </c>
      <c r="N108" s="2">
        <f t="shared" si="3"/>
        <v>-83.865683431475603</v>
      </c>
      <c r="P108" s="2">
        <v>-2.800697923</v>
      </c>
      <c r="Q108" s="2">
        <v>-77.291487149999995</v>
      </c>
      <c r="S108" s="2">
        <v>-2.846425344</v>
      </c>
      <c r="T108" s="2">
        <v>-77.179624050000001</v>
      </c>
      <c r="U108" s="2"/>
      <c r="V108" s="2">
        <v>-3.39900147</v>
      </c>
      <c r="W108" s="2">
        <v>-75.84055816</v>
      </c>
      <c r="X108" s="2"/>
      <c r="Y108">
        <f t="shared" si="4"/>
        <v>-6.9115586210000002</v>
      </c>
      <c r="Z108" s="2">
        <f t="shared" si="5"/>
        <v>-71.054644165096491</v>
      </c>
      <c r="AA108" s="2"/>
      <c r="AB108" s="2">
        <v>-3.468181784</v>
      </c>
      <c r="AC108" s="2">
        <v>-75.679177150000001</v>
      </c>
      <c r="AD108" s="2"/>
      <c r="AE108" s="2">
        <v>-4.3722389230000003</v>
      </c>
      <c r="AF108" s="2">
        <v>-73.652347779999999</v>
      </c>
      <c r="AG108" s="2"/>
      <c r="AH108" s="2">
        <v>-4.3835781660000004</v>
      </c>
      <c r="AI108" s="2">
        <v>-73.358421480000004</v>
      </c>
      <c r="AJ108" s="10"/>
    </row>
    <row r="109" spans="4:36" x14ac:dyDescent="0.25">
      <c r="D109" s="2">
        <v>-2.180578739</v>
      </c>
      <c r="E109" s="2">
        <v>-79.22051673</v>
      </c>
      <c r="G109" s="2">
        <v>-2.494076578</v>
      </c>
      <c r="H109" s="2">
        <v>-78.426063920000004</v>
      </c>
      <c r="I109" s="2"/>
      <c r="J109" s="2">
        <v>-2.517850653</v>
      </c>
      <c r="K109" s="2">
        <v>-78.339675959999994</v>
      </c>
      <c r="M109" s="2">
        <v>-7.0662697809999999</v>
      </c>
      <c r="N109" s="2">
        <f t="shared" si="3"/>
        <v>-83.852789645796079</v>
      </c>
      <c r="P109" s="2">
        <v>-2.9461971650000001</v>
      </c>
      <c r="Q109" s="2">
        <v>-77.335663330000003</v>
      </c>
      <c r="S109" s="2">
        <v>-2.9943267850000002</v>
      </c>
      <c r="T109" s="2">
        <v>-77.224479860000002</v>
      </c>
      <c r="U109" s="2"/>
      <c r="V109" s="2">
        <v>-3.5761210640000001</v>
      </c>
      <c r="W109" s="2">
        <v>-75.892944049999997</v>
      </c>
      <c r="X109" s="2"/>
      <c r="Y109">
        <f t="shared" si="4"/>
        <v>-7.0662697809999999</v>
      </c>
      <c r="Z109" s="2">
        <f t="shared" si="5"/>
        <v>-71.039425190397807</v>
      </c>
      <c r="AA109" s="2"/>
      <c r="AB109" s="2">
        <v>-3.64899649</v>
      </c>
      <c r="AC109" s="2">
        <v>-75.732313340000005</v>
      </c>
      <c r="AD109" s="2"/>
      <c r="AE109" s="2">
        <v>-4.601527345</v>
      </c>
      <c r="AF109" s="2">
        <v>-73.71244548</v>
      </c>
      <c r="AG109" s="2"/>
      <c r="AH109" s="2">
        <v>-4.6196033009999997</v>
      </c>
      <c r="AI109" s="2">
        <v>-73.417726479999999</v>
      </c>
      <c r="AJ109" s="10"/>
    </row>
    <row r="110" spans="4:36" x14ac:dyDescent="0.25">
      <c r="D110" s="2">
        <v>-2.2858540949999999</v>
      </c>
      <c r="E110" s="2">
        <v>-79.252292789999998</v>
      </c>
      <c r="G110" s="2">
        <v>-2.6167332409999999</v>
      </c>
      <c r="H110" s="2">
        <v>-78.464735529999999</v>
      </c>
      <c r="I110" s="2"/>
      <c r="J110" s="2">
        <v>-2.6421902049999999</v>
      </c>
      <c r="K110" s="2">
        <v>-78.378780289999995</v>
      </c>
      <c r="M110" s="2">
        <v>-7.2174621160000001</v>
      </c>
      <c r="N110" s="2">
        <f t="shared" si="3"/>
        <v>-83.839911382372691</v>
      </c>
      <c r="P110" s="2">
        <v>-3.0910524239999999</v>
      </c>
      <c r="Q110" s="2">
        <v>-77.382130430000004</v>
      </c>
      <c r="S110" s="2">
        <v>-3.14157434</v>
      </c>
      <c r="T110" s="2">
        <v>-77.271664560000005</v>
      </c>
      <c r="U110" s="2"/>
      <c r="V110" s="2">
        <v>-3.7524996609999999</v>
      </c>
      <c r="W110" s="2">
        <v>-75.948050559999999</v>
      </c>
      <c r="X110" s="2"/>
      <c r="Y110">
        <f t="shared" si="4"/>
        <v>-7.2174621160000001</v>
      </c>
      <c r="Z110" s="2">
        <f t="shared" si="5"/>
        <v>-71.024223618453618</v>
      </c>
      <c r="AA110" s="2"/>
      <c r="AB110" s="2">
        <v>-3.8290651019999999</v>
      </c>
      <c r="AC110" s="2">
        <v>-75.788210269999993</v>
      </c>
      <c r="AD110" s="2"/>
      <c r="AE110" s="2">
        <v>-4.8300596120000003</v>
      </c>
      <c r="AF110" s="2">
        <v>-73.775755520000004</v>
      </c>
      <c r="AG110" s="2"/>
      <c r="AH110" s="2">
        <v>-4.8547709360000004</v>
      </c>
      <c r="AI110" s="2">
        <v>-73.480242730000001</v>
      </c>
      <c r="AJ110" s="10"/>
    </row>
    <row r="111" spans="4:36" x14ac:dyDescent="0.25">
      <c r="D111" s="2">
        <v>-2.390509073</v>
      </c>
      <c r="E111" s="2">
        <v>-79.285586780000003</v>
      </c>
      <c r="G111" s="2">
        <v>-2.738686027</v>
      </c>
      <c r="H111" s="2">
        <v>-78.505286940000005</v>
      </c>
      <c r="I111" s="2"/>
      <c r="J111" s="2">
        <v>-2.76576808</v>
      </c>
      <c r="K111" s="2">
        <v>-78.419784949999993</v>
      </c>
      <c r="M111" s="2">
        <v>-7.3648519270000001</v>
      </c>
      <c r="N111" s="2">
        <f t="shared" si="3"/>
        <v>-83.827092613864195</v>
      </c>
      <c r="P111" s="2">
        <v>-3.2350586410000002</v>
      </c>
      <c r="Q111" s="2">
        <v>-77.430832760000001</v>
      </c>
      <c r="S111" s="2">
        <v>-3.2879587479999999</v>
      </c>
      <c r="T111" s="2">
        <v>-77.321123970000002</v>
      </c>
      <c r="U111" s="2"/>
      <c r="V111" s="2">
        <v>-3.9278909350000002</v>
      </c>
      <c r="W111" s="2">
        <v>-76.005809040000003</v>
      </c>
      <c r="X111" s="2"/>
      <c r="Y111">
        <f t="shared" si="4"/>
        <v>-7.3648519270000001</v>
      </c>
      <c r="Z111" s="2">
        <f t="shared" si="5"/>
        <v>-71.009091362257024</v>
      </c>
      <c r="AA111" s="2"/>
      <c r="AB111" s="2">
        <v>-4.0081369980000003</v>
      </c>
      <c r="AC111" s="2">
        <v>-75.846797469999998</v>
      </c>
      <c r="AD111" s="2"/>
      <c r="AE111" s="2">
        <v>-5.0575276809999998</v>
      </c>
      <c r="AF111" s="2">
        <v>-73.842196419999993</v>
      </c>
      <c r="AG111" s="2"/>
      <c r="AH111" s="2">
        <v>-5.0891249419999998</v>
      </c>
      <c r="AI111" s="2">
        <v>-73.545997330000006</v>
      </c>
      <c r="AJ111" s="10"/>
    </row>
    <row r="112" spans="4:36" x14ac:dyDescent="0.25">
      <c r="D112" s="2">
        <v>-2.4947185639999998</v>
      </c>
      <c r="E112" s="2">
        <v>-79.320463219999993</v>
      </c>
      <c r="G112" s="2">
        <v>-2.8598367960000002</v>
      </c>
      <c r="H112" s="2">
        <v>-78.547691220000004</v>
      </c>
      <c r="I112" s="2"/>
      <c r="J112" s="2">
        <v>-2.8887280180000001</v>
      </c>
      <c r="K112" s="2">
        <v>-78.462746879999997</v>
      </c>
      <c r="M112" s="2">
        <v>-7.508257371</v>
      </c>
      <c r="N112" s="2">
        <f t="shared" si="3"/>
        <v>-83.814369718150502</v>
      </c>
      <c r="P112" s="2">
        <v>-3.378101526</v>
      </c>
      <c r="Q112" s="2">
        <v>-77.481731699999997</v>
      </c>
      <c r="S112" s="2">
        <v>-3.4333627280000001</v>
      </c>
      <c r="T112" s="2">
        <v>-77.372821770000002</v>
      </c>
      <c r="U112" s="2"/>
      <c r="V112" s="2">
        <v>-4.1021611399999998</v>
      </c>
      <c r="W112" s="2">
        <v>-76.066165080000005</v>
      </c>
      <c r="X112" s="2"/>
      <c r="Y112">
        <f t="shared" si="4"/>
        <v>-7.508257371</v>
      </c>
      <c r="Z112" s="2">
        <f t="shared" si="5"/>
        <v>-70.994071381002115</v>
      </c>
      <c r="AA112" s="2"/>
      <c r="AB112" s="2">
        <v>-4.1860752919999999</v>
      </c>
      <c r="AC112" s="2">
        <v>-75.908022310000007</v>
      </c>
      <c r="AD112" s="2"/>
      <c r="AE112" s="2">
        <v>-5.2837654030000003</v>
      </c>
      <c r="AF112" s="2">
        <v>-73.911711249999996</v>
      </c>
      <c r="AG112" s="2"/>
      <c r="AH112" s="2">
        <v>-5.3225299579999996</v>
      </c>
      <c r="AI112" s="2">
        <v>-73.614966679999995</v>
      </c>
      <c r="AJ112" s="10"/>
    </row>
    <row r="113" spans="4:36" x14ac:dyDescent="0.25">
      <c r="D113" s="2">
        <v>-2.5990844389999999</v>
      </c>
      <c r="E113" s="2">
        <v>-79.357154070000007</v>
      </c>
      <c r="G113" s="2">
        <v>-2.9804699810000002</v>
      </c>
      <c r="H113" s="2">
        <v>-78.592058539999996</v>
      </c>
      <c r="I113" s="2"/>
      <c r="J113" s="2">
        <v>-3.0109699820000002</v>
      </c>
      <c r="K113" s="2">
        <v>-78.507640789999996</v>
      </c>
      <c r="M113" s="2">
        <v>-7.647491112</v>
      </c>
      <c r="N113" s="2">
        <f t="shared" si="3"/>
        <v>-83.801780289513431</v>
      </c>
      <c r="P113" s="2">
        <v>-3.5205190420000001</v>
      </c>
      <c r="Q113" s="2">
        <v>-77.534952520000004</v>
      </c>
      <c r="S113" s="2">
        <v>-3.5781295499999999</v>
      </c>
      <c r="T113" s="2">
        <v>-77.426885380000002</v>
      </c>
      <c r="U113" s="2"/>
      <c r="V113" s="2">
        <v>-4.2757289580000002</v>
      </c>
      <c r="W113" s="2">
        <v>-76.129256089999998</v>
      </c>
      <c r="X113" s="2"/>
      <c r="Y113">
        <f t="shared" si="4"/>
        <v>-7.647491112</v>
      </c>
      <c r="Z113" s="2">
        <f t="shared" si="5"/>
        <v>-70.979208080196855</v>
      </c>
      <c r="AA113" s="2"/>
      <c r="AB113" s="2">
        <v>-4.3633080050000004</v>
      </c>
      <c r="AC113" s="2">
        <v>-75.972024070000003</v>
      </c>
      <c r="AD113" s="2"/>
      <c r="AE113" s="2">
        <v>-5.5093207069999997</v>
      </c>
      <c r="AF113" s="2">
        <v>-73.984473030000004</v>
      </c>
      <c r="AG113" s="2"/>
      <c r="AH113" s="2">
        <v>-5.5549153090000001</v>
      </c>
      <c r="AI113" s="2">
        <v>-73.687135229999996</v>
      </c>
      <c r="AJ113" s="10"/>
    </row>
    <row r="114" spans="4:36" x14ac:dyDescent="0.25">
      <c r="D114" s="2">
        <v>-2.7035629120000002</v>
      </c>
      <c r="E114" s="2">
        <v>-79.3956917</v>
      </c>
      <c r="G114" s="2">
        <v>-3.100311086</v>
      </c>
      <c r="H114" s="2">
        <v>-78.638298719999995</v>
      </c>
      <c r="I114" s="2"/>
      <c r="J114" s="2">
        <v>-3.1325962359999999</v>
      </c>
      <c r="K114" s="2">
        <v>-78.554511840000004</v>
      </c>
      <c r="M114" s="2">
        <v>-7.7823606889999999</v>
      </c>
      <c r="N114" s="2">
        <f t="shared" si="3"/>
        <v>-83.78936306063143</v>
      </c>
      <c r="P114" s="2">
        <v>-3.661987952</v>
      </c>
      <c r="Q114" s="2">
        <v>-77.590384229999998</v>
      </c>
      <c r="S114" s="2">
        <v>-3.721931498</v>
      </c>
      <c r="T114" s="2">
        <v>-77.483199420000005</v>
      </c>
      <c r="U114" s="2"/>
      <c r="V114" s="2">
        <v>-4.4482088170000003</v>
      </c>
      <c r="W114" s="2">
        <v>-76.194937659999994</v>
      </c>
      <c r="X114" s="2"/>
      <c r="Y114">
        <f t="shared" si="4"/>
        <v>-7.7823606889999999</v>
      </c>
      <c r="Z114" s="2">
        <f t="shared" si="5"/>
        <v>-70.964547219765365</v>
      </c>
      <c r="AA114" s="2"/>
      <c r="AB114" s="2">
        <v>-4.5394424210000004</v>
      </c>
      <c r="AC114" s="2">
        <v>-76.038654930000007</v>
      </c>
      <c r="AD114" s="2"/>
      <c r="AE114" s="2">
        <v>-5.7336891420000002</v>
      </c>
      <c r="AF114" s="2">
        <v>-74.060351999999995</v>
      </c>
      <c r="AG114" s="2"/>
      <c r="AH114" s="2">
        <v>-5.7862892459999999</v>
      </c>
      <c r="AI114" s="2">
        <v>-73.76252101</v>
      </c>
      <c r="AJ114" s="10"/>
    </row>
    <row r="115" spans="4:36" x14ac:dyDescent="0.25">
      <c r="D115" s="2">
        <v>-2.8073522359999998</v>
      </c>
      <c r="E115" s="2">
        <v>-79.435809320000004</v>
      </c>
      <c r="G115" s="2">
        <v>-3.2195244820000002</v>
      </c>
      <c r="H115" s="2">
        <v>-78.68648537</v>
      </c>
      <c r="I115" s="2"/>
      <c r="J115" s="2">
        <v>-3.2533850850000001</v>
      </c>
      <c r="K115" s="2">
        <v>-78.603281330000002</v>
      </c>
      <c r="M115" s="2">
        <v>-7.9126689109999999</v>
      </c>
      <c r="N115" s="2">
        <f t="shared" si="3"/>
        <v>-83.777157809900032</v>
      </c>
      <c r="P115" s="2">
        <v>-3.8027009980000002</v>
      </c>
      <c r="Q115" s="2">
        <v>-77.648117920000004</v>
      </c>
      <c r="S115" s="2">
        <v>-3.8649666570000001</v>
      </c>
      <c r="T115" s="2">
        <v>-77.541850859999997</v>
      </c>
      <c r="U115" s="2"/>
      <c r="V115" s="2">
        <v>-4.6198465689999999</v>
      </c>
      <c r="W115" s="2">
        <v>-76.263300810000004</v>
      </c>
      <c r="X115" s="2"/>
      <c r="Y115">
        <f t="shared" si="4"/>
        <v>-7.9126689109999999</v>
      </c>
      <c r="Z115" s="2">
        <f t="shared" si="5"/>
        <v>-70.950135804696629</v>
      </c>
      <c r="AA115" s="2"/>
      <c r="AB115" s="2">
        <v>-4.7147306349999996</v>
      </c>
      <c r="AC115" s="2">
        <v>-76.108006040000006</v>
      </c>
      <c r="AD115" s="2"/>
      <c r="AE115" s="2">
        <v>-5.9571857619999999</v>
      </c>
      <c r="AF115" s="2">
        <v>-74.139489819999994</v>
      </c>
      <c r="AG115" s="2"/>
      <c r="AH115" s="2">
        <v>-6.0167416649999996</v>
      </c>
      <c r="AI115" s="2">
        <v>-73.841192120000002</v>
      </c>
      <c r="AJ115" s="10"/>
    </row>
    <row r="116" spans="4:36" x14ac:dyDescent="0.25">
      <c r="D116" s="2">
        <v>-2.910182898</v>
      </c>
      <c r="E116" s="2">
        <v>-79.477405660000002</v>
      </c>
      <c r="G116" s="2">
        <v>-3.3379080600000002</v>
      </c>
      <c r="H116" s="2">
        <v>-78.736551779999999</v>
      </c>
      <c r="I116" s="2"/>
      <c r="J116" s="2">
        <v>-3.3734142970000001</v>
      </c>
      <c r="K116" s="2">
        <v>-78.653985969999994</v>
      </c>
      <c r="M116" s="2">
        <v>-8.0382143660000001</v>
      </c>
      <c r="N116" s="2">
        <f t="shared" si="3"/>
        <v>-83.765205245413398</v>
      </c>
      <c r="P116" s="2">
        <v>-3.9424194770000001</v>
      </c>
      <c r="Q116" s="2">
        <v>-77.708073229999997</v>
      </c>
      <c r="S116" s="2">
        <v>-4.00699468</v>
      </c>
      <c r="T116" s="2">
        <v>-77.602752949999996</v>
      </c>
      <c r="U116" s="2"/>
      <c r="V116" s="2">
        <v>-4.790357674</v>
      </c>
      <c r="W116" s="2">
        <v>-76.334246239999999</v>
      </c>
      <c r="X116" s="2"/>
      <c r="Y116">
        <f t="shared" si="4"/>
        <v>-8.0382143660000001</v>
      </c>
      <c r="Z116" s="2">
        <f t="shared" si="5"/>
        <v>-70.936021947993609</v>
      </c>
      <c r="AA116" s="2"/>
      <c r="AB116" s="2">
        <v>-4.8888810170000001</v>
      </c>
      <c r="AC116" s="2">
        <v>-76.179980850000007</v>
      </c>
      <c r="AD116" s="2"/>
      <c r="AE116" s="2">
        <v>-6.1794430450000002</v>
      </c>
      <c r="AF116" s="2">
        <v>-74.221787070000005</v>
      </c>
      <c r="AG116" s="2"/>
      <c r="AH116" s="2">
        <v>-6.2460397759999999</v>
      </c>
      <c r="AI116" s="2">
        <v>-73.923107630000004</v>
      </c>
      <c r="AJ116" s="10"/>
    </row>
    <row r="117" spans="4:36" x14ac:dyDescent="0.25">
      <c r="D117" s="2">
        <v>-3.0130127209999999</v>
      </c>
      <c r="E117" s="2">
        <v>-79.520892099999998</v>
      </c>
      <c r="G117" s="2">
        <v>-3.4553090860000002</v>
      </c>
      <c r="H117" s="2">
        <v>-78.788444510000005</v>
      </c>
      <c r="I117" s="2"/>
      <c r="J117" s="2">
        <v>-3.4926037889999999</v>
      </c>
      <c r="K117" s="2">
        <v>-78.70660479</v>
      </c>
      <c r="M117" s="2">
        <v>-8.1587921950000002</v>
      </c>
      <c r="N117" s="2">
        <f t="shared" si="3"/>
        <v>-83.753546849783064</v>
      </c>
      <c r="P117" s="2">
        <v>-4.0809649280000002</v>
      </c>
      <c r="Q117" s="2">
        <v>-77.770181579999999</v>
      </c>
      <c r="S117" s="2">
        <v>-4.1478365300000002</v>
      </c>
      <c r="T117" s="2">
        <v>-77.665831409999996</v>
      </c>
      <c r="U117" s="2"/>
      <c r="V117" s="2">
        <v>-4.9595233900000002</v>
      </c>
      <c r="W117" s="2">
        <v>-76.407706450000006</v>
      </c>
      <c r="X117" s="2"/>
      <c r="Y117">
        <f t="shared" si="4"/>
        <v>-8.1587921950000002</v>
      </c>
      <c r="Z117" s="2">
        <f t="shared" si="5"/>
        <v>-70.92225468721935</v>
      </c>
      <c r="AA117" s="2"/>
      <c r="AB117" s="2">
        <v>-5.0616688280000002</v>
      </c>
      <c r="AC117" s="2">
        <v>-76.254515359999999</v>
      </c>
      <c r="AD117" s="2"/>
      <c r="AE117" s="2">
        <v>-6.4001931110000001</v>
      </c>
      <c r="AF117" s="2">
        <v>-74.307145169999998</v>
      </c>
      <c r="AG117" s="2"/>
      <c r="AH117" s="2">
        <v>-6.4738032570000001</v>
      </c>
      <c r="AI117" s="2">
        <v>-74.008138979999998</v>
      </c>
      <c r="AJ117" s="10"/>
    </row>
    <row r="118" spans="4:36" x14ac:dyDescent="0.25">
      <c r="D118" s="2">
        <v>-3.1148185339999999</v>
      </c>
      <c r="E118" s="2">
        <v>-79.565860580000006</v>
      </c>
      <c r="G118" s="2">
        <v>-3.5719773199999998</v>
      </c>
      <c r="H118" s="2">
        <v>-78.842290370000001</v>
      </c>
      <c r="I118" s="2"/>
      <c r="J118" s="2">
        <v>-3.6109042499999999</v>
      </c>
      <c r="K118" s="2">
        <v>-78.761131489999997</v>
      </c>
      <c r="M118" s="2">
        <v>-8.2741503279999993</v>
      </c>
      <c r="N118" s="2">
        <f t="shared" si="3"/>
        <v>-83.742229110226447</v>
      </c>
      <c r="P118" s="2">
        <v>-4.218636418</v>
      </c>
      <c r="Q118" s="2">
        <v>-77.834585149999995</v>
      </c>
      <c r="S118" s="2">
        <v>-4.2877981030000001</v>
      </c>
      <c r="T118" s="2">
        <v>-77.73122764</v>
      </c>
      <c r="U118" s="2"/>
      <c r="V118" s="2">
        <v>-5.127706367</v>
      </c>
      <c r="W118" s="2">
        <v>-76.48386533</v>
      </c>
      <c r="X118" s="2"/>
      <c r="Y118">
        <f t="shared" si="4"/>
        <v>-8.2741503279999993</v>
      </c>
      <c r="Z118" s="2">
        <f t="shared" si="5"/>
        <v>-70.908888979800395</v>
      </c>
      <c r="AA118" s="2"/>
      <c r="AB118" s="2">
        <v>-5.2334648719999999</v>
      </c>
      <c r="AC118" s="2">
        <v>-76.331796389999994</v>
      </c>
      <c r="AD118" s="2"/>
      <c r="AE118" s="2">
        <v>-6.6199338040000004</v>
      </c>
      <c r="AF118" s="2">
        <v>-74.395743289999999</v>
      </c>
      <c r="AG118" s="2"/>
      <c r="AH118" s="2">
        <v>-6.7005463150000004</v>
      </c>
      <c r="AI118" s="2">
        <v>-74.096468259999995</v>
      </c>
      <c r="AJ118" s="10"/>
    </row>
    <row r="119" spans="4:36" x14ac:dyDescent="0.25">
      <c r="D119" s="2">
        <v>-3.215630177</v>
      </c>
      <c r="E119" s="2">
        <v>-79.612323410000002</v>
      </c>
      <c r="G119" s="2">
        <v>-3.6876987630000002</v>
      </c>
      <c r="H119" s="2">
        <v>-78.898003889999998</v>
      </c>
      <c r="I119" s="2"/>
      <c r="J119" s="2">
        <v>-3.7283094160000001</v>
      </c>
      <c r="K119" s="2">
        <v>-78.817574480000005</v>
      </c>
      <c r="M119" s="2">
        <v>-8.3840582910000006</v>
      </c>
      <c r="N119" s="2">
        <f t="shared" si="3"/>
        <v>-83.731296816501739</v>
      </c>
      <c r="P119" s="2">
        <v>-4.355186507</v>
      </c>
      <c r="Q119" s="2">
        <v>-77.9011718</v>
      </c>
      <c r="S119" s="2">
        <v>-4.426627818</v>
      </c>
      <c r="T119" s="2">
        <v>-77.798829080000004</v>
      </c>
      <c r="U119" s="2"/>
      <c r="V119" s="2">
        <v>-5.2946038059999996</v>
      </c>
      <c r="W119" s="2">
        <v>-76.562599919999997</v>
      </c>
      <c r="X119" s="2"/>
      <c r="Y119">
        <f t="shared" si="4"/>
        <v>-8.3840582910000006</v>
      </c>
      <c r="Z119" s="2">
        <f t="shared" si="5"/>
        <v>-70.895977788398653</v>
      </c>
      <c r="AA119" s="2"/>
      <c r="AB119" s="2">
        <v>-5.4039608609999998</v>
      </c>
      <c r="AC119" s="2">
        <v>-76.411697899999993</v>
      </c>
      <c r="AD119" s="2"/>
      <c r="AE119" s="2">
        <v>-6.8382826830000001</v>
      </c>
      <c r="AF119" s="2">
        <v>-74.487432940000005</v>
      </c>
      <c r="AG119" s="2"/>
      <c r="AH119" s="2">
        <v>-6.9260355420000002</v>
      </c>
      <c r="AI119" s="2">
        <v>-74.188004950000007</v>
      </c>
      <c r="AJ119" s="10"/>
    </row>
    <row r="120" spans="4:36" x14ac:dyDescent="0.25">
      <c r="D120" s="2">
        <v>-3.3159017689999999</v>
      </c>
      <c r="E120" s="2">
        <v>-79.660505209999997</v>
      </c>
      <c r="G120" s="2">
        <v>-3.8026337450000001</v>
      </c>
      <c r="H120" s="2">
        <v>-78.955669450000002</v>
      </c>
      <c r="I120" s="2"/>
      <c r="J120" s="2">
        <v>-3.8447730010000001</v>
      </c>
      <c r="K120" s="2">
        <v>-78.875920570000005</v>
      </c>
      <c r="M120" s="2">
        <v>-8.4885145479999995</v>
      </c>
      <c r="N120" s="2">
        <f t="shared" si="3"/>
        <v>-83.720771740162505</v>
      </c>
      <c r="P120" s="2">
        <v>-4.4908072749999999</v>
      </c>
      <c r="Q120" s="2">
        <v>-77.970038119999998</v>
      </c>
      <c r="S120" s="2">
        <v>-4.5645190759999998</v>
      </c>
      <c r="T120" s="2">
        <v>-77.868738640000004</v>
      </c>
      <c r="U120" s="2"/>
      <c r="V120" s="2">
        <v>-5.4604549130000004</v>
      </c>
      <c r="W120" s="2">
        <v>-76.644023000000004</v>
      </c>
      <c r="X120" s="2"/>
      <c r="Y120">
        <f t="shared" si="4"/>
        <v>-8.4885145479999995</v>
      </c>
      <c r="Z120" s="2">
        <f t="shared" si="5"/>
        <v>-70.883546897488088</v>
      </c>
      <c r="AA120" s="2"/>
      <c r="AB120" s="2">
        <v>-5.5734024890000002</v>
      </c>
      <c r="AC120" s="2">
        <v>-76.494332479999997</v>
      </c>
      <c r="AD120" s="2"/>
      <c r="AE120" s="2">
        <v>-7.0555512919999996</v>
      </c>
      <c r="AF120" s="2">
        <v>-74.582371289999998</v>
      </c>
      <c r="AG120" s="2"/>
      <c r="AH120" s="2">
        <v>-7.150334333</v>
      </c>
      <c r="AI120" s="2">
        <v>-74.282802009999997</v>
      </c>
      <c r="AJ120" s="10"/>
    </row>
    <row r="121" spans="4:36" x14ac:dyDescent="0.25">
      <c r="D121" s="2">
        <v>-3.4159206580000001</v>
      </c>
      <c r="E121" s="2">
        <v>-79.710584460000007</v>
      </c>
      <c r="G121" s="2">
        <v>-3.9165647209999999</v>
      </c>
      <c r="H121" s="2">
        <v>-79.01518944</v>
      </c>
      <c r="I121" s="2"/>
      <c r="J121" s="2">
        <v>-3.9602973700000002</v>
      </c>
      <c r="K121" s="2">
        <v>-78.936184260000005</v>
      </c>
      <c r="M121" s="2">
        <v>-8.5871165119999997</v>
      </c>
      <c r="N121" s="2">
        <f t="shared" si="3"/>
        <v>-83.710715741829247</v>
      </c>
      <c r="P121" s="2">
        <v>-4.6252433630000001</v>
      </c>
      <c r="Q121" s="2">
        <v>-78.041066659999998</v>
      </c>
      <c r="S121" s="2">
        <v>-4.7012096440000004</v>
      </c>
      <c r="T121" s="2">
        <v>-77.940842779999997</v>
      </c>
      <c r="U121" s="2"/>
      <c r="V121" s="2">
        <v>-5.6249567300000001</v>
      </c>
      <c r="W121" s="2">
        <v>-76.727985619999998</v>
      </c>
      <c r="X121" s="2"/>
      <c r="Y121">
        <f t="shared" si="4"/>
        <v>-8.5871165119999997</v>
      </c>
      <c r="Z121" s="2">
        <f t="shared" si="5"/>
        <v>-70.871669445620782</v>
      </c>
      <c r="AA121" s="2"/>
      <c r="AB121" s="2">
        <v>-5.7414807039999998</v>
      </c>
      <c r="AC121" s="2">
        <v>-76.579549</v>
      </c>
      <c r="AD121" s="2"/>
      <c r="AE121" s="2">
        <v>-7.2713316639999999</v>
      </c>
      <c r="AF121" s="2">
        <v>-74.680429219999994</v>
      </c>
      <c r="AG121" s="2"/>
      <c r="AH121" s="2">
        <v>-7.3732248809999996</v>
      </c>
      <c r="AI121" s="2">
        <v>-74.380814950000001</v>
      </c>
      <c r="AJ121" s="10"/>
    </row>
    <row r="122" spans="4:36" x14ac:dyDescent="0.25">
      <c r="D122" s="2">
        <v>-3.5149800940000002</v>
      </c>
      <c r="E122" s="2">
        <v>-79.76223856</v>
      </c>
      <c r="G122" s="2">
        <v>-4.0293435149999999</v>
      </c>
      <c r="H122" s="2">
        <v>-79.076495039999998</v>
      </c>
      <c r="I122" s="2"/>
      <c r="J122" s="2">
        <v>-4.0748011560000004</v>
      </c>
      <c r="K122" s="2">
        <v>-78.998340339999999</v>
      </c>
      <c r="M122" s="2">
        <v>-8.6797263779999998</v>
      </c>
      <c r="N122" s="2">
        <f t="shared" si="3"/>
        <v>-83.701163970419501</v>
      </c>
      <c r="P122" s="2">
        <v>-4.7583215259999996</v>
      </c>
      <c r="Q122" s="2">
        <v>-78.114174169999998</v>
      </c>
      <c r="S122" s="2">
        <v>-4.8365227429999997</v>
      </c>
      <c r="T122" s="2">
        <v>-78.015058479999993</v>
      </c>
      <c r="U122" s="2"/>
      <c r="V122" s="2">
        <v>-5.7879072489999999</v>
      </c>
      <c r="W122" s="2">
        <v>-76.814379180000003</v>
      </c>
      <c r="X122" s="2"/>
      <c r="Y122">
        <f t="shared" si="4"/>
        <v>-8.6797263779999998</v>
      </c>
      <c r="Z122" s="2">
        <f t="shared" si="5"/>
        <v>-70.860387029729466</v>
      </c>
      <c r="AA122" s="2"/>
      <c r="AB122" s="2">
        <v>-5.907990775</v>
      </c>
      <c r="AC122" s="2">
        <v>-76.667235000000005</v>
      </c>
      <c r="AD122" s="2"/>
      <c r="AE122" s="2">
        <v>-7.4853537780000003</v>
      </c>
      <c r="AF122" s="2">
        <v>-74.781505899999999</v>
      </c>
      <c r="AG122" s="2"/>
      <c r="AH122" s="2">
        <v>-7.5946704709999997</v>
      </c>
      <c r="AI122" s="2">
        <v>-74.482065180000006</v>
      </c>
      <c r="AJ122" s="10"/>
    </row>
    <row r="123" spans="4:36" x14ac:dyDescent="0.25">
      <c r="D123" s="2">
        <v>-3.6128590749999998</v>
      </c>
      <c r="E123" s="2">
        <v>-79.815357800000001</v>
      </c>
      <c r="G123" s="2">
        <v>-4.1412075189999999</v>
      </c>
      <c r="H123" s="2">
        <v>-79.139731699999999</v>
      </c>
      <c r="I123" s="2"/>
      <c r="J123" s="2">
        <v>-4.1882341629999997</v>
      </c>
      <c r="K123" s="2">
        <v>-79.062377310000002</v>
      </c>
      <c r="M123" s="2">
        <v>-8.7661135609999992</v>
      </c>
      <c r="N123" s="2">
        <f t="shared" si="3"/>
        <v>-83.692160642653107</v>
      </c>
      <c r="P123" s="2">
        <v>-4.8903263619999997</v>
      </c>
      <c r="Q123" s="2">
        <v>-78.189528010000004</v>
      </c>
      <c r="S123" s="2">
        <v>-4.9707494360000002</v>
      </c>
      <c r="T123" s="2">
        <v>-78.091552879999995</v>
      </c>
      <c r="U123" s="2"/>
      <c r="V123" s="2">
        <v>-5.9496621689999998</v>
      </c>
      <c r="W123" s="2">
        <v>-76.903397859999998</v>
      </c>
      <c r="X123" s="2"/>
      <c r="Y123">
        <f t="shared" si="4"/>
        <v>-8.7661135609999992</v>
      </c>
      <c r="Z123" s="2">
        <f t="shared" si="5"/>
        <v>-70.849751961708748</v>
      </c>
      <c r="AA123" s="2"/>
      <c r="AB123" s="2">
        <v>-6.0732987410000003</v>
      </c>
      <c r="AC123" s="2">
        <v>-76.757584019999996</v>
      </c>
      <c r="AD123" s="2"/>
      <c r="AE123" s="2">
        <v>-7.6980877149999998</v>
      </c>
      <c r="AF123" s="2">
        <v>-74.885838250000006</v>
      </c>
      <c r="AG123" s="2"/>
      <c r="AH123" s="2">
        <v>-7.814314618</v>
      </c>
      <c r="AI123" s="2">
        <v>-74.586399580000005</v>
      </c>
      <c r="AJ123" s="10"/>
    </row>
    <row r="124" spans="4:36" x14ac:dyDescent="0.25">
      <c r="D124" s="2">
        <v>-3.709829198</v>
      </c>
      <c r="E124" s="2">
        <v>-79.870099269999997</v>
      </c>
      <c r="G124" s="2">
        <v>-4.2519438650000003</v>
      </c>
      <c r="H124" s="2">
        <v>-79.204804600000003</v>
      </c>
      <c r="I124" s="2"/>
      <c r="J124" s="2">
        <v>-4.3005848670000004</v>
      </c>
      <c r="K124" s="2">
        <v>-79.128306980000005</v>
      </c>
      <c r="M124" s="2">
        <v>-8.846042422</v>
      </c>
      <c r="N124" s="2">
        <f t="shared" si="3"/>
        <v>-83.683750115946509</v>
      </c>
      <c r="P124" s="2">
        <v>-5.0210184949999999</v>
      </c>
      <c r="Q124" s="2">
        <v>-78.266997309999994</v>
      </c>
      <c r="S124" s="2">
        <v>-5.1036479899999998</v>
      </c>
      <c r="T124" s="2">
        <v>-78.170190719999994</v>
      </c>
      <c r="U124" s="2"/>
      <c r="V124" s="2">
        <v>-6.1099292140000001</v>
      </c>
      <c r="W124" s="2">
        <v>-76.994894579999993</v>
      </c>
      <c r="X124" s="2"/>
      <c r="Y124">
        <f t="shared" si="4"/>
        <v>-8.846042422</v>
      </c>
      <c r="Z124" s="2">
        <f t="shared" si="5"/>
        <v>-70.83981672384661</v>
      </c>
      <c r="AA124" s="2"/>
      <c r="AB124" s="2">
        <v>-6.2371070509999997</v>
      </c>
      <c r="AC124" s="2">
        <v>-76.850446259999998</v>
      </c>
      <c r="AD124" s="2"/>
      <c r="AE124" s="2">
        <v>-7.9091617599999999</v>
      </c>
      <c r="AF124" s="2">
        <v>-74.993245619999996</v>
      </c>
      <c r="AG124" s="2"/>
      <c r="AH124" s="2">
        <v>-8.0324297040000001</v>
      </c>
      <c r="AI124" s="2">
        <v>-74.693939810000003</v>
      </c>
      <c r="AJ124" s="10"/>
    </row>
    <row r="125" spans="4:36" x14ac:dyDescent="0.25">
      <c r="D125" s="2">
        <v>-3.8055618849999999</v>
      </c>
      <c r="E125" s="2">
        <v>-79.926287860000002</v>
      </c>
      <c r="G125" s="2">
        <v>-4.3616257049999998</v>
      </c>
      <c r="H125" s="2">
        <v>-79.27177562</v>
      </c>
      <c r="I125" s="2"/>
      <c r="J125" s="2">
        <v>-4.4118850710000004</v>
      </c>
      <c r="K125" s="2">
        <v>-79.196165280000002</v>
      </c>
      <c r="M125" s="2">
        <v>-8.9194207550000009</v>
      </c>
      <c r="N125" s="2">
        <f t="shared" si="3"/>
        <v>-83.675960905120633</v>
      </c>
      <c r="P125" s="2">
        <v>-5.150496178</v>
      </c>
      <c r="Q125" s="2">
        <v>-78.346639830000001</v>
      </c>
      <c r="S125" s="2">
        <v>-5.235320668</v>
      </c>
      <c r="T125" s="2">
        <v>-78.251027339999993</v>
      </c>
      <c r="U125" s="2"/>
      <c r="V125" s="2">
        <v>-6.2688277670000003</v>
      </c>
      <c r="W125" s="2">
        <v>-77.088947809999993</v>
      </c>
      <c r="X125" s="2"/>
      <c r="Y125">
        <f t="shared" si="4"/>
        <v>-8.9194207550000009</v>
      </c>
      <c r="Z125" s="2">
        <f t="shared" si="5"/>
        <v>-70.830615085535399</v>
      </c>
      <c r="AA125" s="2"/>
      <c r="AB125" s="2">
        <v>-6.3995399649999998</v>
      </c>
      <c r="AC125" s="2">
        <v>-76.945899060000002</v>
      </c>
      <c r="AD125" s="2"/>
      <c r="AE125" s="2">
        <v>-8.1187468040000006</v>
      </c>
      <c r="AF125" s="2">
        <v>-75.103810569999993</v>
      </c>
      <c r="AG125" s="2"/>
      <c r="AH125" s="2">
        <v>-8.2491242390000004</v>
      </c>
      <c r="AI125" s="2">
        <v>-74.80474323</v>
      </c>
      <c r="AJ125" s="10"/>
    </row>
    <row r="126" spans="4:36" x14ac:dyDescent="0.25">
      <c r="D126" s="2">
        <v>-3.9003705480000002</v>
      </c>
      <c r="E126" s="2">
        <v>-79.984120369999999</v>
      </c>
      <c r="G126" s="2">
        <v>-4.4701457089999996</v>
      </c>
      <c r="H126" s="2">
        <v>-79.340598</v>
      </c>
      <c r="I126" s="2"/>
      <c r="J126" s="2">
        <v>-4.522010946</v>
      </c>
      <c r="K126" s="2">
        <v>-79.265893320000004</v>
      </c>
      <c r="M126" s="2">
        <v>-8.9860083119999992</v>
      </c>
      <c r="N126" s="2">
        <f t="shared" si="3"/>
        <v>-83.668836221239914</v>
      </c>
      <c r="P126" s="2">
        <v>-5.2786414639999997</v>
      </c>
      <c r="Q126" s="2">
        <v>-78.428390879999995</v>
      </c>
      <c r="S126" s="2">
        <v>-5.3656492289999997</v>
      </c>
      <c r="T126" s="2">
        <v>-78.333995229999999</v>
      </c>
      <c r="U126" s="2"/>
      <c r="V126" s="2">
        <v>-6.426218972</v>
      </c>
      <c r="W126" s="2">
        <v>-77.185479770000001</v>
      </c>
      <c r="X126" s="2"/>
      <c r="Y126">
        <f t="shared" si="4"/>
        <v>-8.9860083119999992</v>
      </c>
      <c r="Z126" s="2">
        <f t="shared" si="5"/>
        <v>-70.822198176960498</v>
      </c>
      <c r="AA126" s="2"/>
      <c r="AB126" s="2">
        <v>-6.5604567380000001</v>
      </c>
      <c r="AC126" s="2">
        <v>-77.043863099999996</v>
      </c>
      <c r="AD126" s="2"/>
      <c r="AE126" s="2">
        <v>-8.3266647200000001</v>
      </c>
      <c r="AF126" s="2">
        <v>-75.217448020000006</v>
      </c>
      <c r="AG126" s="2"/>
      <c r="AH126" s="2">
        <v>-8.4642613390000001</v>
      </c>
      <c r="AI126" s="2">
        <v>-74.918750360000004</v>
      </c>
      <c r="AJ126" s="10"/>
    </row>
    <row r="127" spans="4:36" x14ac:dyDescent="0.25">
      <c r="D127" s="2">
        <v>-3.993882621</v>
      </c>
      <c r="E127" s="2">
        <v>-80.043383109999994</v>
      </c>
      <c r="G127" s="2">
        <v>-4.5774754670000002</v>
      </c>
      <c r="H127" s="2">
        <v>-79.411266940000004</v>
      </c>
      <c r="I127" s="2"/>
      <c r="J127" s="2">
        <v>-4.6307683940000004</v>
      </c>
      <c r="K127" s="2">
        <v>-79.337374690000004</v>
      </c>
      <c r="M127" s="2">
        <v>-9.0456330250000008</v>
      </c>
      <c r="N127" s="2">
        <f t="shared" si="3"/>
        <v>-83.66241105285593</v>
      </c>
      <c r="P127" s="2">
        <v>-5.4054251339999997</v>
      </c>
      <c r="Q127" s="2">
        <v>-78.512243620000007</v>
      </c>
      <c r="S127" s="2">
        <v>-5.49460484</v>
      </c>
      <c r="T127" s="2">
        <v>-78.419087059999995</v>
      </c>
      <c r="U127" s="2"/>
      <c r="V127" s="2">
        <v>-6.5820809799999997</v>
      </c>
      <c r="W127" s="2">
        <v>-77.284468810000007</v>
      </c>
      <c r="X127" s="2"/>
      <c r="Y127">
        <f t="shared" si="4"/>
        <v>-9.0456330250000008</v>
      </c>
      <c r="Z127" s="2">
        <f t="shared" si="5"/>
        <v>-70.81460741384528</v>
      </c>
      <c r="AA127" s="2"/>
      <c r="AB127" s="2">
        <v>-6.7198333940000001</v>
      </c>
      <c r="AC127" s="2">
        <v>-77.144320460000003</v>
      </c>
      <c r="AD127" s="2"/>
      <c r="AE127" s="2">
        <v>-8.5328837289999999</v>
      </c>
      <c r="AF127" s="2">
        <v>-75.334149870000005</v>
      </c>
      <c r="AG127" s="2"/>
      <c r="AH127" s="2">
        <v>-8.6776783240000004</v>
      </c>
      <c r="AI127" s="2">
        <v>-75.035885530000002</v>
      </c>
      <c r="AJ127" s="10"/>
    </row>
    <row r="128" spans="4:36" x14ac:dyDescent="0.25">
      <c r="D128" s="2">
        <v>-4.0865180289999996</v>
      </c>
      <c r="E128" s="2">
        <v>-80.104360929999999</v>
      </c>
      <c r="G128" s="2">
        <v>-4.6835354899999997</v>
      </c>
      <c r="H128" s="2">
        <v>-79.483740479999994</v>
      </c>
      <c r="I128" s="2"/>
      <c r="J128" s="2">
        <v>-4.7383886200000003</v>
      </c>
      <c r="K128" s="2">
        <v>-79.410768039999994</v>
      </c>
      <c r="M128" s="2">
        <v>-9.0981355740000005</v>
      </c>
      <c r="N128" s="2">
        <f t="shared" si="3"/>
        <v>-83.656717776142258</v>
      </c>
      <c r="P128" s="2">
        <v>-5.5307553479999996</v>
      </c>
      <c r="Q128" s="2">
        <v>-78.598150779999997</v>
      </c>
      <c r="S128" s="2">
        <v>-5.6220949320000004</v>
      </c>
      <c r="T128" s="2">
        <v>-78.506254620000007</v>
      </c>
      <c r="U128" s="2"/>
      <c r="V128" s="2">
        <v>-6.7363163549999996</v>
      </c>
      <c r="W128" s="2">
        <v>-77.385845180000004</v>
      </c>
      <c r="X128" s="2"/>
      <c r="Y128">
        <f t="shared" si="4"/>
        <v>-9.0981355740000005</v>
      </c>
      <c r="Z128" s="2">
        <f t="shared" si="5"/>
        <v>-70.807881122634342</v>
      </c>
      <c r="AA128" s="2"/>
      <c r="AB128" s="2">
        <v>-6.8775664729999999</v>
      </c>
      <c r="AC128" s="2">
        <v>-77.247207419999995</v>
      </c>
      <c r="AD128" s="2"/>
      <c r="AE128" s="2">
        <v>-8.7372666579999994</v>
      </c>
      <c r="AF128" s="2">
        <v>-75.453858929999996</v>
      </c>
      <c r="AG128" s="2"/>
      <c r="AH128" s="2">
        <v>-8.889178953</v>
      </c>
      <c r="AI128" s="2">
        <v>-75.156052869999996</v>
      </c>
      <c r="AJ128" s="10"/>
    </row>
    <row r="129" spans="4:36" x14ac:dyDescent="0.25">
      <c r="D129" s="2">
        <v>-4.1780403340000003</v>
      </c>
      <c r="E129" s="2">
        <v>-80.166927290000004</v>
      </c>
      <c r="G129" s="2">
        <v>-4.7884516269999997</v>
      </c>
      <c r="H129" s="2">
        <v>-79.558119750000003</v>
      </c>
      <c r="I129" s="2"/>
      <c r="J129" s="2">
        <v>-4.8447434850000004</v>
      </c>
      <c r="K129" s="2">
        <v>-79.486002119999995</v>
      </c>
      <c r="M129" s="2">
        <v>-9.1433694840000008</v>
      </c>
      <c r="N129" s="2">
        <f t="shared" si="3"/>
        <v>-83.651785961084286</v>
      </c>
      <c r="P129" s="2">
        <v>-5.6547865000000002</v>
      </c>
      <c r="Q129" s="2">
        <v>-78.686229670000003</v>
      </c>
      <c r="S129" s="2">
        <v>-5.7482773160000002</v>
      </c>
      <c r="T129" s="2">
        <v>-78.595616860000007</v>
      </c>
      <c r="U129" s="2"/>
      <c r="V129" s="2">
        <v>-6.8891240419999997</v>
      </c>
      <c r="W129" s="2">
        <v>-77.489744569999999</v>
      </c>
      <c r="X129" s="2"/>
      <c r="Y129">
        <f t="shared" si="4"/>
        <v>-9.1433694840000008</v>
      </c>
      <c r="Z129" s="2">
        <f t="shared" si="5"/>
        <v>-70.802054309737784</v>
      </c>
      <c r="AA129" s="2"/>
      <c r="AB129" s="2">
        <v>-7.0338565830000004</v>
      </c>
      <c r="AC129" s="2">
        <v>-77.352666729999996</v>
      </c>
      <c r="AD129" s="2"/>
      <c r="AE129" s="2">
        <v>-8.9400712519999992</v>
      </c>
      <c r="AF129" s="2">
        <v>-75.576757029999996</v>
      </c>
      <c r="AG129" s="2"/>
      <c r="AH129" s="2">
        <v>-9.0988058469999995</v>
      </c>
      <c r="AI129" s="2">
        <v>-75.279294539999995</v>
      </c>
      <c r="AJ129" s="10"/>
    </row>
    <row r="130" spans="4:36" x14ac:dyDescent="0.25">
      <c r="D130" s="2">
        <v>-4.2685165999999999</v>
      </c>
      <c r="E130" s="2">
        <v>-80.231155020000003</v>
      </c>
      <c r="G130" s="2">
        <v>-4.8920431960000004</v>
      </c>
      <c r="H130" s="2">
        <v>-79.63430443</v>
      </c>
      <c r="I130" s="2"/>
      <c r="J130" s="2">
        <v>-4.9498368900000003</v>
      </c>
      <c r="K130" s="2">
        <v>-79.563103990000002</v>
      </c>
      <c r="M130" s="2">
        <v>-9.1812112080000006</v>
      </c>
      <c r="N130" s="2">
        <f t="shared" si="3"/>
        <v>-83.647641094977061</v>
      </c>
      <c r="P130" s="2">
        <v>-5.7773174970000003</v>
      </c>
      <c r="Q130" s="2">
        <v>-78.77635008</v>
      </c>
      <c r="S130" s="2">
        <v>-5.8729477550000002</v>
      </c>
      <c r="T130" s="2">
        <v>-78.687042239999997</v>
      </c>
      <c r="U130" s="2"/>
      <c r="V130" s="2">
        <v>-7.0402606219999999</v>
      </c>
      <c r="W130" s="2">
        <v>-77.59601791</v>
      </c>
      <c r="X130" s="2"/>
      <c r="Y130">
        <f t="shared" si="4"/>
        <v>-9.1812112080000006</v>
      </c>
      <c r="Z130" s="2">
        <f t="shared" si="5"/>
        <v>-70.79715715164059</v>
      </c>
      <c r="AA130" s="2"/>
      <c r="AB130" s="2">
        <v>-7.1884515589999998</v>
      </c>
      <c r="AC130" s="2">
        <v>-77.460552359999994</v>
      </c>
      <c r="AD130" s="2"/>
      <c r="AE130" s="2">
        <v>-9.1409795309999993</v>
      </c>
      <c r="AF130" s="2">
        <v>-75.702672590000006</v>
      </c>
      <c r="AG130" s="2"/>
      <c r="AH130" s="2">
        <v>-9.3067182269999993</v>
      </c>
      <c r="AI130" s="2">
        <v>-75.405725950000004</v>
      </c>
      <c r="AJ130" s="10"/>
    </row>
    <row r="131" spans="4:36" x14ac:dyDescent="0.25">
      <c r="D131" s="2">
        <v>-4.3582095360000004</v>
      </c>
      <c r="E131" s="2">
        <v>-80.297275619999994</v>
      </c>
      <c r="G131" s="2">
        <v>-4.9942101000000001</v>
      </c>
      <c r="H131" s="2">
        <v>-79.712240269999995</v>
      </c>
      <c r="I131" s="2"/>
      <c r="J131" s="2">
        <v>-5.0534591390000001</v>
      </c>
      <c r="K131" s="2">
        <v>-79.641940210000001</v>
      </c>
      <c r="M131" s="2">
        <v>-9.5</v>
      </c>
      <c r="N131" s="2">
        <f t="shared" si="3"/>
        <v>-83.612035616889514</v>
      </c>
      <c r="P131" s="2">
        <v>-5.8982424330000001</v>
      </c>
      <c r="Q131" s="2">
        <v>-78.868437920000005</v>
      </c>
      <c r="S131" s="2">
        <v>-5.9959989870000001</v>
      </c>
      <c r="T131" s="2">
        <v>-78.780455910000001</v>
      </c>
      <c r="U131" s="2"/>
      <c r="V131" s="2">
        <v>-7.1895939420000001</v>
      </c>
      <c r="W131" s="2">
        <v>-77.704589830000003</v>
      </c>
      <c r="X131" s="2"/>
      <c r="Y131">
        <f t="shared" si="4"/>
        <v>-9.5</v>
      </c>
      <c r="Z131" s="2">
        <f t="shared" si="5"/>
        <v>-70.755085329607226</v>
      </c>
      <c r="AA131" s="2"/>
      <c r="AB131" s="2">
        <v>-7.3412157479999998</v>
      </c>
      <c r="AC131" s="2">
        <v>-77.570788730000004</v>
      </c>
      <c r="AD131" s="2"/>
      <c r="AE131" s="2">
        <v>-9.3398373330000002</v>
      </c>
      <c r="AF131" s="2">
        <v>-75.831495820000001</v>
      </c>
      <c r="AG131" s="2"/>
      <c r="AH131" s="2">
        <v>-9.5127821210000008</v>
      </c>
      <c r="AI131" s="2">
        <v>-75.535277120000003</v>
      </c>
      <c r="AJ131" s="10"/>
    </row>
    <row r="132" spans="4:36" x14ac:dyDescent="0.25">
      <c r="D132" s="2">
        <v>-4.4464888670000002</v>
      </c>
      <c r="E132" s="2">
        <v>-80.364859490000001</v>
      </c>
      <c r="G132" s="2">
        <v>-5.0950125699999997</v>
      </c>
      <c r="H132" s="2">
        <v>-79.791981039999996</v>
      </c>
      <c r="I132" s="2"/>
      <c r="J132" s="2">
        <v>-5.1557217370000004</v>
      </c>
      <c r="K132" s="2">
        <v>-79.7226067</v>
      </c>
      <c r="M132" s="2">
        <v>-10</v>
      </c>
      <c r="N132" s="2">
        <f t="shared" si="3"/>
        <v>-83.55371027069954</v>
      </c>
      <c r="P132" s="2">
        <v>-6.0176368120000001</v>
      </c>
      <c r="Q132" s="2">
        <v>-78.962558619999996</v>
      </c>
      <c r="S132" s="2">
        <v>-6.1175080580000003</v>
      </c>
      <c r="T132" s="2">
        <v>-78.875924929999996</v>
      </c>
      <c r="U132" s="2"/>
      <c r="V132" s="2">
        <v>-7.337221284</v>
      </c>
      <c r="W132" s="2">
        <v>-77.815541519999996</v>
      </c>
      <c r="X132" s="2"/>
      <c r="Y132">
        <f t="shared" si="4"/>
        <v>-10</v>
      </c>
      <c r="Z132" s="2">
        <f t="shared" si="5"/>
        <v>-70.686152109164922</v>
      </c>
      <c r="AA132" s="2"/>
      <c r="AB132" s="2">
        <v>-7.4922506279999999</v>
      </c>
      <c r="AC132" s="2">
        <v>-77.683455850000001</v>
      </c>
      <c r="AD132" s="2"/>
      <c r="AE132" s="2">
        <v>-9.536794767</v>
      </c>
      <c r="AF132" s="2">
        <v>-75.963305009999999</v>
      </c>
      <c r="AG132" s="2"/>
      <c r="AH132" s="2">
        <v>-9.7168775529999998</v>
      </c>
      <c r="AI132" s="2">
        <v>-75.667867090000001</v>
      </c>
      <c r="AJ132" s="10"/>
    </row>
    <row r="133" spans="4:36" x14ac:dyDescent="0.25">
      <c r="D133" s="2">
        <v>-4.5332615430000001</v>
      </c>
      <c r="E133" s="2">
        <v>-80.433844089999994</v>
      </c>
      <c r="G133" s="2">
        <v>-5.1943107529999999</v>
      </c>
      <c r="H133" s="2">
        <v>-79.873417140000001</v>
      </c>
      <c r="I133" s="2"/>
      <c r="J133" s="2">
        <v>-5.2565323780000002</v>
      </c>
      <c r="K133" s="2">
        <v>-79.805042270000001</v>
      </c>
      <c r="M133" s="2">
        <v>-11</v>
      </c>
      <c r="N133" s="2">
        <f t="shared" si="3"/>
        <v>-83.427947955106745</v>
      </c>
      <c r="P133" s="2">
        <v>-6.1353364429999999</v>
      </c>
      <c r="Q133" s="2">
        <v>-79.058588189999995</v>
      </c>
      <c r="S133" s="2">
        <v>-6.2373081859999999</v>
      </c>
      <c r="T133" s="2">
        <v>-78.973324059999996</v>
      </c>
      <c r="U133" s="2"/>
      <c r="V133" s="2">
        <v>-7.4829465800000001</v>
      </c>
      <c r="W133" s="2">
        <v>-77.928726929999996</v>
      </c>
      <c r="X133" s="2"/>
      <c r="Y133">
        <f t="shared" si="4"/>
        <v>-11</v>
      </c>
      <c r="Z133" s="2">
        <f t="shared" si="5"/>
        <v>-70.537451754369471</v>
      </c>
      <c r="AA133" s="2"/>
      <c r="AB133" s="2">
        <v>-7.6413576330000001</v>
      </c>
      <c r="AC133" s="2">
        <v>-77.798403019999995</v>
      </c>
      <c r="AD133" s="2"/>
      <c r="AE133" s="2">
        <v>-9.7315959490000008</v>
      </c>
      <c r="AF133" s="2">
        <v>-76.097930419999997</v>
      </c>
      <c r="AG133" s="2"/>
      <c r="AH133" s="2">
        <v>-9.9189363230000005</v>
      </c>
      <c r="AI133" s="2">
        <v>-75.803454250000001</v>
      </c>
      <c r="AJ133" s="10"/>
    </row>
    <row r="134" spans="4:36" x14ac:dyDescent="0.25">
      <c r="D134" s="2">
        <v>-4.6192466799999998</v>
      </c>
      <c r="E134" s="2">
        <v>-80.50484247</v>
      </c>
      <c r="G134" s="2">
        <v>-5.2922943470000003</v>
      </c>
      <c r="H134" s="2">
        <v>-79.956706949999997</v>
      </c>
      <c r="I134" s="2"/>
      <c r="J134" s="2">
        <v>-5.3559660520000003</v>
      </c>
      <c r="K134" s="2">
        <v>-79.889319369999996</v>
      </c>
      <c r="M134">
        <v>-12</v>
      </c>
      <c r="N134" s="2">
        <f t="shared" si="3"/>
        <v>-83.28999039500485</v>
      </c>
      <c r="P134" s="2">
        <v>-6.2515697530000001</v>
      </c>
      <c r="Q134" s="2">
        <v>-79.156716040000006</v>
      </c>
      <c r="S134" s="2">
        <v>-6.3556324440000003</v>
      </c>
      <c r="T134" s="2">
        <v>-79.07284559</v>
      </c>
      <c r="U134" s="2"/>
      <c r="V134" s="2">
        <v>-7.6270557099999996</v>
      </c>
      <c r="W134" s="2">
        <v>-78.044374410000003</v>
      </c>
      <c r="X134" s="2"/>
      <c r="Y134">
        <f t="shared" si="4"/>
        <v>-12</v>
      </c>
      <c r="Z134" s="2">
        <f t="shared" si="5"/>
        <v>-70.374228947818679</v>
      </c>
      <c r="AA134" s="2"/>
      <c r="AB134" s="2">
        <v>-7.7888306710000004</v>
      </c>
      <c r="AC134" s="2">
        <v>-77.91586083</v>
      </c>
      <c r="AD134" s="2"/>
      <c r="AE134" s="2">
        <v>-9.9246195440000005</v>
      </c>
      <c r="AF134" s="2">
        <v>-76.235661359999995</v>
      </c>
      <c r="AG134" s="2"/>
      <c r="AH134" s="2">
        <v>-10.118951579999999</v>
      </c>
      <c r="AI134" s="2">
        <v>-75.942058650000007</v>
      </c>
      <c r="AJ134" s="10"/>
    </row>
    <row r="135" spans="4:36" x14ac:dyDescent="0.25">
      <c r="D135" s="2">
        <v>-4.7039351150000002</v>
      </c>
      <c r="E135" s="2">
        <v>-80.577491739999999</v>
      </c>
      <c r="G135" s="2">
        <v>-5.3887231660000001</v>
      </c>
      <c r="H135" s="2">
        <v>-80.041660440000001</v>
      </c>
      <c r="I135" s="2"/>
      <c r="J135" s="2">
        <v>-5.4538307240000004</v>
      </c>
      <c r="K135" s="2">
        <v>-79.975288899999995</v>
      </c>
      <c r="M135">
        <v>-13</v>
      </c>
      <c r="N135" s="2">
        <f t="shared" si="3"/>
        <v>-83.139776882067707</v>
      </c>
      <c r="P135" s="2">
        <v>-6.3660595410000003</v>
      </c>
      <c r="Q135" s="2">
        <v>-79.256716319999995</v>
      </c>
      <c r="S135" s="2">
        <v>-6.4721965399999997</v>
      </c>
      <c r="T135" s="2">
        <v>-79.174263780000004</v>
      </c>
      <c r="U135" s="2"/>
      <c r="V135" s="2">
        <v>-7.7692023209999999</v>
      </c>
      <c r="W135" s="2">
        <v>-78.162230059999999</v>
      </c>
      <c r="X135" s="2"/>
      <c r="Y135">
        <f t="shared" si="4"/>
        <v>-13</v>
      </c>
      <c r="Z135" s="2">
        <f t="shared" si="5"/>
        <v>-70.19638238541927</v>
      </c>
      <c r="AA135" s="2"/>
      <c r="AB135" s="2">
        <v>-7.9343166509999996</v>
      </c>
      <c r="AC135" s="2">
        <v>-78.035570489999998</v>
      </c>
      <c r="AD135" s="2"/>
      <c r="AE135" s="2">
        <v>-10.115400129999999</v>
      </c>
      <c r="AF135" s="2">
        <v>-76.376212570000007</v>
      </c>
      <c r="AG135" s="2"/>
      <c r="AH135" s="2">
        <v>-10.316986099999999</v>
      </c>
      <c r="AI135" s="2">
        <v>-76.083763149999996</v>
      </c>
      <c r="AJ135" s="10"/>
    </row>
    <row r="136" spans="4:36" x14ac:dyDescent="0.25">
      <c r="D136" s="2">
        <v>-4.7877174279999997</v>
      </c>
      <c r="E136" s="2">
        <v>-80.652187339999998</v>
      </c>
      <c r="G136" s="2">
        <v>-5.4835894500000002</v>
      </c>
      <c r="H136" s="2">
        <v>-80.128283420000002</v>
      </c>
      <c r="I136" s="2"/>
      <c r="J136" s="2">
        <v>-5.5501802759999999</v>
      </c>
      <c r="K136" s="2">
        <v>-80.063007650000003</v>
      </c>
      <c r="M136">
        <v>-15.5</v>
      </c>
      <c r="N136" s="2">
        <f t="shared" si="3"/>
        <v>-82.710171684019613</v>
      </c>
      <c r="P136" s="2">
        <v>-6.4788017839999998</v>
      </c>
      <c r="Q136" s="2">
        <v>-79.358597239999995</v>
      </c>
      <c r="S136" s="2">
        <v>-6.5869934810000004</v>
      </c>
      <c r="T136" s="2">
        <v>-79.277590889999999</v>
      </c>
      <c r="U136" s="2"/>
      <c r="V136" s="2">
        <v>-7.9093913100000002</v>
      </c>
      <c r="W136" s="2">
        <v>-78.282300660000004</v>
      </c>
      <c r="X136" s="2"/>
      <c r="Y136">
        <f t="shared" si="4"/>
        <v>-15.5</v>
      </c>
      <c r="Z136" s="2">
        <f t="shared" si="5"/>
        <v>-69.687029639668239</v>
      </c>
      <c r="AA136" s="2"/>
      <c r="AB136" s="2">
        <v>-8.0778220409999992</v>
      </c>
      <c r="AC136" s="2">
        <v>-78.157537730000001</v>
      </c>
      <c r="AD136" s="2"/>
      <c r="AE136" s="2">
        <v>-10.303939400000001</v>
      </c>
      <c r="AF136" s="2">
        <v>-76.519608770000005</v>
      </c>
      <c r="AG136" s="2"/>
      <c r="AH136" s="2">
        <v>-10.51282752</v>
      </c>
      <c r="AI136" s="2">
        <v>-76.228450010000003</v>
      </c>
      <c r="AJ136" s="10"/>
    </row>
    <row r="137" spans="4:36" x14ac:dyDescent="0.25">
      <c r="D137" s="2">
        <v>-4.8699536190000003</v>
      </c>
      <c r="E137" s="2">
        <v>-80.728414099999995</v>
      </c>
      <c r="G137" s="2">
        <v>-5.5768978880000004</v>
      </c>
      <c r="H137" s="2">
        <v>-80.216605200000004</v>
      </c>
      <c r="I137" s="2"/>
      <c r="J137" s="2">
        <v>-5.6449402080000004</v>
      </c>
      <c r="K137" s="2">
        <v>-80.152423940000006</v>
      </c>
      <c r="M137" s="2"/>
      <c r="P137" s="2">
        <v>-6.5898092789999998</v>
      </c>
      <c r="Q137" s="2">
        <v>-79.462392910000005</v>
      </c>
      <c r="S137" s="2">
        <v>-6.7000345709999998</v>
      </c>
      <c r="T137" s="2">
        <v>-79.382863839999999</v>
      </c>
      <c r="U137" s="2"/>
      <c r="V137" s="2">
        <v>-8.0476598589999995</v>
      </c>
      <c r="W137" s="2">
        <v>-78.404612080000007</v>
      </c>
      <c r="X137" s="2"/>
      <c r="Y137" s="2"/>
      <c r="Z137" s="2"/>
      <c r="AA137" s="2"/>
      <c r="AB137" s="2">
        <v>-8.2193856969999999</v>
      </c>
      <c r="AC137" s="2">
        <v>-78.281788500000005</v>
      </c>
      <c r="AD137" s="2"/>
      <c r="AE137" s="2">
        <v>-10.490277300000001</v>
      </c>
      <c r="AF137" s="2">
        <v>-76.665901230000003</v>
      </c>
      <c r="AG137" s="2"/>
      <c r="AH137" s="2">
        <v>-10.706143340000001</v>
      </c>
      <c r="AI137" s="2">
        <v>-76.375880980000005</v>
      </c>
      <c r="AJ137" s="10"/>
    </row>
    <row r="138" spans="4:36" x14ac:dyDescent="0.25">
      <c r="D138" s="2">
        <v>-4.9503157010000001</v>
      </c>
      <c r="E138" s="2">
        <v>-80.805878530000001</v>
      </c>
      <c r="G138" s="2">
        <v>-5.6686694109999998</v>
      </c>
      <c r="H138" s="2">
        <v>-80.306680529999994</v>
      </c>
      <c r="I138" s="2"/>
      <c r="J138" s="2">
        <v>-5.7380607010000002</v>
      </c>
      <c r="K138" s="2">
        <v>-80.24350948</v>
      </c>
      <c r="M138" s="2"/>
      <c r="P138" s="2">
        <v>-6.6991178570000001</v>
      </c>
      <c r="Q138" s="2">
        <v>-79.568164120000006</v>
      </c>
      <c r="S138" s="2">
        <v>-6.8113571070000001</v>
      </c>
      <c r="T138" s="2">
        <v>-79.490143860000003</v>
      </c>
      <c r="U138" s="2"/>
      <c r="V138" s="2">
        <v>-8.1840704459999998</v>
      </c>
      <c r="W138" s="2">
        <v>-78.529227579999997</v>
      </c>
      <c r="X138" s="2"/>
      <c r="Y138" s="2"/>
      <c r="Z138" s="2"/>
      <c r="AA138" s="2"/>
      <c r="AB138" s="2">
        <v>-8.3590718160000002</v>
      </c>
      <c r="AC138" s="2">
        <v>-78.408387520000005</v>
      </c>
      <c r="AD138" s="2"/>
      <c r="AE138" s="2">
        <v>-10.67448778</v>
      </c>
      <c r="AF138" s="2">
        <v>-76.815187179999995</v>
      </c>
      <c r="AG138" s="2"/>
      <c r="AH138" s="2">
        <v>-10.897348279999999</v>
      </c>
      <c r="AI138" s="2">
        <v>-76.526398409999999</v>
      </c>
      <c r="AJ138" s="10"/>
    </row>
    <row r="139" spans="4:36" x14ac:dyDescent="0.25">
      <c r="D139" s="2">
        <v>-5.0292523539999996</v>
      </c>
      <c r="E139" s="2">
        <v>-80.885035740000006</v>
      </c>
      <c r="G139" s="2">
        <v>-5.7587586330000002</v>
      </c>
      <c r="H139" s="2">
        <v>-80.398403529999996</v>
      </c>
      <c r="I139" s="2"/>
      <c r="J139" s="2">
        <v>-5.8295226109999998</v>
      </c>
      <c r="K139" s="2">
        <v>-80.33626907</v>
      </c>
      <c r="M139" s="2"/>
      <c r="P139" s="2">
        <v>-6.8065727699999998</v>
      </c>
      <c r="Q139" s="2">
        <v>-79.675776429999999</v>
      </c>
      <c r="S139" s="2">
        <v>-6.9208059439999996</v>
      </c>
      <c r="T139" s="2">
        <v>-79.599292480000003</v>
      </c>
      <c r="U139" s="2"/>
      <c r="V139" s="2">
        <v>-8.3184290430000001</v>
      </c>
      <c r="W139" s="2">
        <v>-78.656000719999994</v>
      </c>
      <c r="X139" s="2"/>
      <c r="Y139" s="2"/>
      <c r="Z139" s="2"/>
      <c r="AA139" s="2"/>
      <c r="AB139" s="2">
        <v>-8.4966827820000006</v>
      </c>
      <c r="AC139" s="2">
        <v>-78.537185800000003</v>
      </c>
      <c r="AD139" s="2"/>
      <c r="AE139" s="2">
        <v>-10.85631274</v>
      </c>
      <c r="AF139" s="2">
        <v>-76.967298080000006</v>
      </c>
      <c r="AG139" s="2"/>
      <c r="AH139" s="2">
        <v>-11.086218300000001</v>
      </c>
      <c r="AI139" s="2">
        <v>-76.679867669999993</v>
      </c>
      <c r="AJ139" s="10"/>
    </row>
    <row r="140" spans="4:36" x14ac:dyDescent="0.25">
      <c r="D140" s="2">
        <v>-5.1064377910000003</v>
      </c>
      <c r="E140" s="2">
        <v>-80.965594550000006</v>
      </c>
      <c r="G140" s="2">
        <v>-5.84710441</v>
      </c>
      <c r="H140" s="2">
        <v>-80.491737409999999</v>
      </c>
      <c r="I140" s="2"/>
      <c r="J140" s="2">
        <v>-5.9192750150000002</v>
      </c>
      <c r="K140" s="2">
        <v>-80.430674440000004</v>
      </c>
      <c r="M140" s="2"/>
      <c r="P140" s="2">
        <v>-6.9121218139999998</v>
      </c>
      <c r="Q140" s="2">
        <v>-79.785175719999998</v>
      </c>
      <c r="S140" s="2">
        <v>-7.0283322070000001</v>
      </c>
      <c r="T140" s="2">
        <v>-79.710251080000006</v>
      </c>
      <c r="U140" s="2"/>
      <c r="V140" s="2">
        <v>-8.4506614560000006</v>
      </c>
      <c r="W140" s="2">
        <v>-78.784886119999996</v>
      </c>
      <c r="X140" s="2"/>
      <c r="Y140" s="2"/>
      <c r="Z140" s="2"/>
      <c r="AA140" s="2"/>
      <c r="AB140" s="2">
        <v>-8.6321427340000003</v>
      </c>
      <c r="AC140" s="2">
        <v>-78.668137959999996</v>
      </c>
      <c r="AD140" s="2"/>
      <c r="AE140" s="2">
        <v>-11.035667050000001</v>
      </c>
      <c r="AF140" s="2">
        <v>-77.122172030000002</v>
      </c>
      <c r="AG140" s="2"/>
      <c r="AH140" s="2">
        <v>-11.27279564</v>
      </c>
      <c r="AI140" s="2">
        <v>-76.836346669999998</v>
      </c>
      <c r="AJ140" s="10"/>
    </row>
    <row r="141" spans="4:36" x14ac:dyDescent="0.25">
      <c r="D141" s="2">
        <v>-5.1816575560000002</v>
      </c>
      <c r="E141" s="2">
        <v>-81.047339440000002</v>
      </c>
      <c r="G141" s="2">
        <v>-5.9336655540000001</v>
      </c>
      <c r="H141" s="2">
        <v>-80.586663160000001</v>
      </c>
      <c r="I141" s="2"/>
      <c r="J141" s="2">
        <v>-6.0073035099999998</v>
      </c>
      <c r="K141" s="2">
        <v>-80.526739050000003</v>
      </c>
      <c r="M141" s="2"/>
      <c r="P141" s="2">
        <v>-7.0157380170000003</v>
      </c>
      <c r="Q141" s="2">
        <v>-79.896329059999999</v>
      </c>
      <c r="S141" s="2">
        <v>-7.1339138169999998</v>
      </c>
      <c r="T141" s="2">
        <v>-79.82298188</v>
      </c>
      <c r="U141" s="2"/>
      <c r="V141" s="2">
        <v>-8.5807227299999997</v>
      </c>
      <c r="W141" s="2">
        <v>-78.915863979999997</v>
      </c>
      <c r="X141" s="2"/>
      <c r="Y141" s="2"/>
      <c r="Z141" s="2"/>
      <c r="AA141" s="2"/>
      <c r="AB141" s="2">
        <v>-8.7654037460000005</v>
      </c>
      <c r="AC141" s="2">
        <v>-78.801226610000001</v>
      </c>
      <c r="AD141" s="2"/>
      <c r="AE141" s="2">
        <v>-11.212508400000001</v>
      </c>
      <c r="AF141" s="2">
        <v>-77.279774990000007</v>
      </c>
      <c r="AG141" s="2"/>
      <c r="AH141" s="2">
        <v>-11.45689857</v>
      </c>
      <c r="AI141" s="2">
        <v>-76.995699130000006</v>
      </c>
      <c r="AJ141" s="10"/>
    </row>
    <row r="142" spans="4:36" x14ac:dyDescent="0.25">
      <c r="D142" s="2">
        <v>-5.2554235370000004</v>
      </c>
      <c r="E142" s="2">
        <v>-81.130860780000006</v>
      </c>
      <c r="G142" s="2">
        <v>-6.0184480999999996</v>
      </c>
      <c r="H142" s="2">
        <v>-80.683201769999997</v>
      </c>
      <c r="I142" s="2"/>
      <c r="J142" s="2">
        <v>-6.0935348879999998</v>
      </c>
      <c r="K142" s="2">
        <v>-80.624404190000007</v>
      </c>
      <c r="M142" s="2"/>
      <c r="P142" s="2">
        <v>-7.1174432300000001</v>
      </c>
      <c r="Q142" s="2">
        <v>-80.009258700000004</v>
      </c>
      <c r="S142" s="2">
        <v>-7.2375752059999998</v>
      </c>
      <c r="T142" s="2">
        <v>-79.937506479999996</v>
      </c>
      <c r="U142" s="2"/>
      <c r="V142" s="2">
        <v>-8.7086257279999995</v>
      </c>
      <c r="W142" s="2">
        <v>-79.048981659999995</v>
      </c>
      <c r="X142" s="2"/>
      <c r="Y142" s="2"/>
      <c r="Z142" s="2"/>
      <c r="AA142" s="2"/>
      <c r="AB142" s="2">
        <v>-8.8964767889999994</v>
      </c>
      <c r="AC142" s="2">
        <v>-78.9365028</v>
      </c>
      <c r="AD142" s="2"/>
      <c r="AE142" s="2">
        <v>-11.386866940000001</v>
      </c>
      <c r="AF142" s="2">
        <v>-77.44016336</v>
      </c>
      <c r="AG142" s="2"/>
      <c r="AH142" s="2">
        <v>-11.638207639999999</v>
      </c>
      <c r="AI142" s="2">
        <v>-77.157664760000003</v>
      </c>
      <c r="AJ142" s="10"/>
    </row>
    <row r="143" spans="4:36" x14ac:dyDescent="0.25">
      <c r="D143" s="2">
        <v>-5.3274516710000004</v>
      </c>
      <c r="E143" s="2">
        <v>-81.215894890000001</v>
      </c>
      <c r="G143" s="2">
        <v>-6.1014832410000004</v>
      </c>
      <c r="H143" s="2">
        <v>-80.781392069999995</v>
      </c>
      <c r="I143" s="2"/>
      <c r="J143" s="2">
        <v>-6.1779284690000003</v>
      </c>
      <c r="K143" s="2">
        <v>-80.723627890000003</v>
      </c>
      <c r="M143" s="2"/>
      <c r="P143" s="2">
        <v>-7.2172739789999998</v>
      </c>
      <c r="Q143" s="2">
        <v>-80.124021880000001</v>
      </c>
      <c r="S143" s="2">
        <v>-7.3393514050000004</v>
      </c>
      <c r="T143" s="2">
        <v>-80.053886030000001</v>
      </c>
      <c r="U143" s="2"/>
      <c r="V143" s="2">
        <v>-8.8344069709999999</v>
      </c>
      <c r="W143" s="2">
        <v>-79.18432258</v>
      </c>
      <c r="X143" s="2"/>
      <c r="Y143" s="2"/>
      <c r="Z143" s="2"/>
      <c r="AA143" s="2"/>
      <c r="AB143" s="2">
        <v>-9.0254003439999995</v>
      </c>
      <c r="AC143" s="2">
        <v>-79.074050999999997</v>
      </c>
      <c r="AD143" s="2"/>
      <c r="AE143" s="2">
        <v>-11.5587967</v>
      </c>
      <c r="AF143" s="2">
        <v>-77.603448299999997</v>
      </c>
      <c r="AG143" s="2"/>
      <c r="AH143" s="2">
        <v>-11.81709631</v>
      </c>
      <c r="AI143" s="2">
        <v>-77.322627170000004</v>
      </c>
      <c r="AJ143" s="10"/>
    </row>
    <row r="144" spans="4:36" x14ac:dyDescent="0.25">
      <c r="D144" s="2">
        <v>-5.3975616019999997</v>
      </c>
      <c r="E144" s="2">
        <v>-81.302262650000003</v>
      </c>
      <c r="G144" s="2">
        <v>-6.1826536939999999</v>
      </c>
      <c r="H144" s="2">
        <v>-80.881097299999993</v>
      </c>
      <c r="I144" s="2"/>
      <c r="J144" s="2">
        <v>-6.2604746809999998</v>
      </c>
      <c r="K144" s="2">
        <v>-80.824401730000005</v>
      </c>
      <c r="M144" s="2"/>
      <c r="P144" s="2">
        <v>-7.3150835379999997</v>
      </c>
      <c r="Q144" s="2">
        <v>-80.240474039999995</v>
      </c>
      <c r="S144" s="2">
        <v>-7.4390877010000001</v>
      </c>
      <c r="T144" s="2">
        <v>-80.171979280000002</v>
      </c>
      <c r="U144" s="2"/>
      <c r="V144" s="2">
        <v>-8.9578851260000008</v>
      </c>
      <c r="W144" s="2">
        <v>-79.321719909999999</v>
      </c>
      <c r="X144" s="2"/>
      <c r="Y144" s="2"/>
      <c r="Z144" s="2"/>
      <c r="AA144" s="2"/>
      <c r="AB144" s="2">
        <v>-9.1519908539999992</v>
      </c>
      <c r="AC144" s="2">
        <v>-79.213700149999994</v>
      </c>
      <c r="AD144" s="2"/>
      <c r="AE144" s="2">
        <v>-11.72803871</v>
      </c>
      <c r="AF144" s="2">
        <v>-77.769451889999999</v>
      </c>
      <c r="AG144" s="2"/>
      <c r="AH144" s="2">
        <v>-11.99333665</v>
      </c>
      <c r="AI144" s="2">
        <v>-77.490445399999999</v>
      </c>
      <c r="AJ144" s="10"/>
    </row>
    <row r="145" spans="4:36" x14ac:dyDescent="0.25">
      <c r="D145" s="2">
        <v>-5.4656665120000003</v>
      </c>
      <c r="E145" s="2">
        <v>-81.389877999999996</v>
      </c>
      <c r="G145" s="2">
        <v>-6.2618932210000002</v>
      </c>
      <c r="H145" s="2">
        <v>-80.982243569999994</v>
      </c>
      <c r="I145" s="2"/>
      <c r="J145" s="2">
        <v>-6.3411899480000002</v>
      </c>
      <c r="K145" s="2">
        <v>-80.926760770000001</v>
      </c>
      <c r="M145" s="2"/>
      <c r="P145" s="2">
        <v>-7.4107921489999997</v>
      </c>
      <c r="Q145" s="2">
        <v>-80.358538710000005</v>
      </c>
      <c r="S145" s="2">
        <v>-7.53669922</v>
      </c>
      <c r="T145" s="2">
        <v>-80.291712250000003</v>
      </c>
      <c r="U145" s="2"/>
      <c r="V145" s="2">
        <v>-9.0789694609999998</v>
      </c>
      <c r="W145" s="2">
        <v>-79.461081129999997</v>
      </c>
      <c r="X145" s="2"/>
      <c r="Y145" s="2"/>
      <c r="Z145" s="2"/>
      <c r="AA145" s="2"/>
      <c r="AB145" s="2">
        <v>-9.2761564490000001</v>
      </c>
      <c r="AC145" s="2">
        <v>-79.355355759999995</v>
      </c>
      <c r="AD145" s="2"/>
      <c r="AE145" s="2">
        <v>-11.89445855</v>
      </c>
      <c r="AF145" s="2">
        <v>-77.938080040000003</v>
      </c>
      <c r="AG145" s="2"/>
      <c r="AH145" s="2">
        <v>-12.16685977</v>
      </c>
      <c r="AI145" s="2">
        <v>-77.66111137</v>
      </c>
      <c r="AJ145" s="10"/>
    </row>
    <row r="146" spans="4:36" x14ac:dyDescent="0.25">
      <c r="D146" s="2">
        <v>-5.5321344180000001</v>
      </c>
      <c r="E146" s="2">
        <v>-81.479268079999997</v>
      </c>
      <c r="G146" s="2">
        <v>-6.3391698400000003</v>
      </c>
      <c r="H146" s="2">
        <v>-81.084803500000007</v>
      </c>
      <c r="I146" s="2"/>
      <c r="J146" s="2">
        <v>-6.4199756170000004</v>
      </c>
      <c r="K146" s="2">
        <v>-81.030598960000006</v>
      </c>
      <c r="M146" s="2"/>
      <c r="P146" s="2">
        <v>-7.5043617779999998</v>
      </c>
      <c r="Q146" s="2">
        <v>-80.478193149999996</v>
      </c>
      <c r="S146" s="2">
        <v>-7.6321478540000003</v>
      </c>
      <c r="T146" s="2">
        <v>-80.413061799999994</v>
      </c>
      <c r="U146" s="2"/>
      <c r="V146" s="2">
        <v>-9.1976244289999993</v>
      </c>
      <c r="W146" s="2">
        <v>-79.602375899999998</v>
      </c>
      <c r="X146" s="2"/>
      <c r="Y146" s="2"/>
      <c r="Z146" s="2"/>
      <c r="AA146" s="2"/>
      <c r="AB146" s="2">
        <v>-9.3978607830000005</v>
      </c>
      <c r="AC146" s="2">
        <v>-79.498987490000005</v>
      </c>
      <c r="AD146" s="2"/>
      <c r="AE146" s="2">
        <v>-12.058003169999999</v>
      </c>
      <c r="AF146" s="2">
        <v>-78.109307060000006</v>
      </c>
      <c r="AG146" s="2"/>
      <c r="AH146" s="2">
        <v>-12.33764169</v>
      </c>
      <c r="AI146" s="2">
        <v>-77.834657759999999</v>
      </c>
      <c r="AJ146" s="10"/>
    </row>
    <row r="147" spans="4:36" x14ac:dyDescent="0.25">
      <c r="D147" s="2">
        <v>-5.5964181210000001</v>
      </c>
      <c r="E147" s="2">
        <v>-81.569745060000002</v>
      </c>
      <c r="G147" s="2">
        <v>-6.4145041880000004</v>
      </c>
      <c r="H147" s="2">
        <v>-81.188827880000005</v>
      </c>
      <c r="I147" s="2"/>
      <c r="J147" s="2">
        <v>-6.4968028020000004</v>
      </c>
      <c r="K147" s="2">
        <v>-81.135898530000006</v>
      </c>
      <c r="M147" s="2"/>
      <c r="P147" s="2">
        <v>-7.595820775</v>
      </c>
      <c r="Q147" s="2">
        <v>-80.599503799999994</v>
      </c>
      <c r="S147" s="2">
        <v>-7.725465195</v>
      </c>
      <c r="T147" s="2">
        <v>-80.536093820000005</v>
      </c>
      <c r="U147" s="2"/>
      <c r="V147" s="2">
        <v>-9.3138899909999999</v>
      </c>
      <c r="W147" s="2">
        <v>-79.745687329999996</v>
      </c>
      <c r="X147" s="2"/>
      <c r="Y147" s="2"/>
      <c r="Z147" s="2"/>
      <c r="AA147" s="2"/>
      <c r="AB147" s="2">
        <v>-9.5171466589999998</v>
      </c>
      <c r="AC147" s="2">
        <v>-79.64467913</v>
      </c>
      <c r="AD147" s="2"/>
      <c r="AE147" s="2">
        <v>-12.218722290000001</v>
      </c>
      <c r="AF147" s="2">
        <v>-78.283248720000003</v>
      </c>
      <c r="AG147" s="2"/>
      <c r="AH147" s="2">
        <v>-12.505515730000001</v>
      </c>
      <c r="AI147" s="2">
        <v>-78.010978359999996</v>
      </c>
      <c r="AJ147" s="10"/>
    </row>
    <row r="148" spans="4:36" x14ac:dyDescent="0.25">
      <c r="D148" s="2">
        <v>-5.6588726579999999</v>
      </c>
      <c r="E148" s="2">
        <v>-81.661851310000003</v>
      </c>
      <c r="G148" s="2">
        <v>-6.4877997130000002</v>
      </c>
      <c r="H148" s="2">
        <v>-81.294214339999996</v>
      </c>
      <c r="I148" s="2"/>
      <c r="J148" s="2">
        <v>-6.571527734</v>
      </c>
      <c r="K148" s="2">
        <v>-81.242484590000004</v>
      </c>
      <c r="M148" s="2"/>
      <c r="P148" s="2">
        <v>-7.6850545090000004</v>
      </c>
      <c r="Q148" s="2">
        <v>-80.72235929</v>
      </c>
      <c r="S148" s="2">
        <v>-7.8165374400000003</v>
      </c>
      <c r="T148" s="2">
        <v>-80.660693710000004</v>
      </c>
      <c r="U148" s="2"/>
      <c r="V148" s="2">
        <v>-9.4276224360000001</v>
      </c>
      <c r="W148" s="2">
        <v>-79.890890799999994</v>
      </c>
      <c r="X148" s="2"/>
      <c r="Y148" s="2"/>
      <c r="Z148" s="2"/>
      <c r="AA148" s="2"/>
      <c r="AB148" s="2">
        <v>-9.6338685609999999</v>
      </c>
      <c r="AC148" s="2">
        <v>-79.792303419999996</v>
      </c>
      <c r="AD148" s="2"/>
      <c r="AE148" s="2">
        <v>-12.376413100000001</v>
      </c>
      <c r="AF148" s="2">
        <v>-78.459769089999995</v>
      </c>
      <c r="AG148" s="2"/>
      <c r="AH148" s="2">
        <v>-12.67029374</v>
      </c>
      <c r="AI148" s="2">
        <v>-78.189931099999995</v>
      </c>
      <c r="AJ148" s="10"/>
    </row>
    <row r="149" spans="4:36" x14ac:dyDescent="0.25">
      <c r="D149" s="2">
        <v>-5.7195218690000003</v>
      </c>
      <c r="E149" s="2">
        <v>-81.755717669999996</v>
      </c>
      <c r="G149" s="2">
        <v>-6.5591722519999998</v>
      </c>
      <c r="H149" s="2">
        <v>-81.401176160000006</v>
      </c>
      <c r="I149" s="2"/>
      <c r="J149" s="2">
        <v>-6.644215075</v>
      </c>
      <c r="K149" s="2">
        <v>-81.350483539999999</v>
      </c>
      <c r="M149" s="2"/>
      <c r="P149" s="2">
        <v>-7.7722143949999998</v>
      </c>
      <c r="Q149" s="2">
        <v>-80.847011199999997</v>
      </c>
      <c r="S149" s="2">
        <v>-7.9055206910000004</v>
      </c>
      <c r="T149" s="2">
        <v>-80.787116389999994</v>
      </c>
      <c r="U149" s="2"/>
      <c r="V149" s="2">
        <v>-9.5390124410000006</v>
      </c>
      <c r="W149" s="2">
        <v>-80.038293879999998</v>
      </c>
      <c r="X149" s="2"/>
      <c r="Y149" s="2"/>
      <c r="Z149" s="2"/>
      <c r="AA149" s="2"/>
      <c r="AB149" s="2">
        <v>-9.7482216079999997</v>
      </c>
      <c r="AC149" s="2">
        <v>-79.942174609999995</v>
      </c>
      <c r="AD149" s="2"/>
      <c r="AE149" s="2">
        <v>-12.531339539999999</v>
      </c>
      <c r="AF149" s="2">
        <v>-78.639254840000007</v>
      </c>
      <c r="AG149" s="2"/>
      <c r="AH149" s="2">
        <v>-12.831977999999999</v>
      </c>
      <c r="AI149" s="2">
        <v>-78.371571639999999</v>
      </c>
      <c r="AJ149" s="10"/>
    </row>
    <row r="150" spans="4:36" x14ac:dyDescent="0.25">
      <c r="D150" s="2">
        <v>-5.7778597559999998</v>
      </c>
      <c r="E150" s="2">
        <v>-81.85062035</v>
      </c>
      <c r="G150" s="2">
        <v>-6.6284169239999997</v>
      </c>
      <c r="H150" s="2">
        <v>-81.509460369999999</v>
      </c>
      <c r="I150" s="2"/>
      <c r="J150" s="2">
        <v>-6.7148502639999998</v>
      </c>
      <c r="K150" s="2">
        <v>-81.459928120000001</v>
      </c>
      <c r="M150" s="2"/>
      <c r="P150" s="2">
        <v>-7.8570681020000004</v>
      </c>
      <c r="Q150" s="2">
        <v>-80.973163510000006</v>
      </c>
      <c r="S150" s="2">
        <v>-7.9921721620000001</v>
      </c>
      <c r="T150" s="2">
        <v>-80.915066249999995</v>
      </c>
      <c r="U150" s="2"/>
      <c r="V150" s="2">
        <v>-9.6477499299999998</v>
      </c>
      <c r="W150" s="2">
        <v>-80.187563639999993</v>
      </c>
      <c r="X150" s="2"/>
      <c r="Y150" s="2"/>
      <c r="Z150" s="2"/>
      <c r="AA150" s="2"/>
      <c r="AB150" s="2">
        <v>-9.8598814539999999</v>
      </c>
      <c r="AC150" s="2">
        <v>-80.093959780000006</v>
      </c>
      <c r="AD150" s="2"/>
      <c r="AE150" s="2">
        <v>-12.6830593</v>
      </c>
      <c r="AF150" s="2">
        <v>-78.821323149999998</v>
      </c>
      <c r="AG150" s="2"/>
      <c r="AH150" s="2">
        <v>-12.990750179999999</v>
      </c>
      <c r="AI150" s="2">
        <v>-78.556203710000005</v>
      </c>
      <c r="AJ150" s="10"/>
    </row>
    <row r="151" spans="4:36" x14ac:dyDescent="0.25">
      <c r="D151" s="2">
        <v>-5.8341020879999999</v>
      </c>
      <c r="E151" s="2">
        <v>-81.946950759999993</v>
      </c>
      <c r="G151" s="2">
        <v>-6.6955064200000001</v>
      </c>
      <c r="H151" s="2">
        <v>-81.619036080000001</v>
      </c>
      <c r="I151" s="2"/>
      <c r="J151" s="2">
        <v>-6.783370068</v>
      </c>
      <c r="K151" s="2">
        <v>-81.570752479999996</v>
      </c>
      <c r="M151" s="2"/>
      <c r="P151" s="2">
        <v>-7.939581166</v>
      </c>
      <c r="Q151" s="2">
        <v>-81.100790750000002</v>
      </c>
      <c r="S151" s="2">
        <v>-8.0764476100000007</v>
      </c>
      <c r="T151" s="2">
        <v>-81.044523859999998</v>
      </c>
      <c r="U151" s="2"/>
      <c r="V151" s="2">
        <v>-9.7537731260000005</v>
      </c>
      <c r="W151" s="2">
        <v>-80.338688239999996</v>
      </c>
      <c r="X151" s="2"/>
      <c r="Y151" s="2"/>
      <c r="Z151" s="2"/>
      <c r="AA151" s="2"/>
      <c r="AB151" s="2">
        <v>-9.9687799909999999</v>
      </c>
      <c r="AC151" s="2">
        <v>-80.247650910000004</v>
      </c>
      <c r="AD151" s="2"/>
      <c r="AE151" s="2">
        <v>-12.831474569999999</v>
      </c>
      <c r="AF151" s="2">
        <v>-79.005980289999997</v>
      </c>
      <c r="AG151" s="2"/>
      <c r="AH151" s="2">
        <v>-13.146264390000001</v>
      </c>
      <c r="AI151" s="2">
        <v>-78.7435622</v>
      </c>
      <c r="AJ151" s="10"/>
    </row>
    <row r="152" spans="4:36" x14ac:dyDescent="0.25">
      <c r="D152" s="2">
        <v>-5.8879679899999999</v>
      </c>
      <c r="E152" s="2">
        <v>-82.044271620000004</v>
      </c>
      <c r="G152" s="2">
        <v>-6.7604414080000002</v>
      </c>
      <c r="H152" s="2">
        <v>-81.729920399999997</v>
      </c>
      <c r="I152" s="2"/>
      <c r="J152" s="2">
        <v>-6.8497114320000003</v>
      </c>
      <c r="K152" s="2">
        <v>-81.682880650000001</v>
      </c>
      <c r="M152" s="2"/>
      <c r="P152" s="2">
        <v>-8.019744245</v>
      </c>
      <c r="Q152" s="2">
        <v>-81.229928900000004</v>
      </c>
      <c r="S152" s="2">
        <v>-8.1583304440000006</v>
      </c>
      <c r="T152" s="2">
        <v>-81.175530230000007</v>
      </c>
      <c r="U152" s="2"/>
      <c r="V152" s="2">
        <v>-9.8570586700000007</v>
      </c>
      <c r="W152" s="2">
        <v>-80.491724189999999</v>
      </c>
      <c r="X152" s="2"/>
      <c r="Y152" s="2"/>
      <c r="Z152" s="2"/>
      <c r="AA152" s="2"/>
      <c r="AB152" s="2">
        <v>-10.074888830000001</v>
      </c>
      <c r="AC152" s="2">
        <v>-80.403309050000004</v>
      </c>
      <c r="AD152" s="2"/>
      <c r="AE152" s="2">
        <v>-12.97656005</v>
      </c>
      <c r="AF152" s="2">
        <v>-79.193301669999997</v>
      </c>
      <c r="AG152" s="2"/>
      <c r="AH152" s="2">
        <v>-13.29819743</v>
      </c>
      <c r="AI152" s="2">
        <v>-78.933359289999999</v>
      </c>
      <c r="AJ152" s="10"/>
    </row>
    <row r="153" spans="4:36" x14ac:dyDescent="0.25">
      <c r="D153" s="2">
        <v>-5.9396655840000001</v>
      </c>
      <c r="E153" s="2">
        <v>-82.143008739999999</v>
      </c>
      <c r="G153" s="2">
        <v>-6.8232236100000003</v>
      </c>
      <c r="H153" s="2">
        <v>-81.842164170000004</v>
      </c>
      <c r="I153" s="2"/>
      <c r="J153" s="2">
        <v>-6.9138236810000002</v>
      </c>
      <c r="K153" s="2">
        <v>-81.796268499999996</v>
      </c>
      <c r="M153" s="2"/>
      <c r="P153" s="2">
        <v>-8.0975548469999996</v>
      </c>
      <c r="Q153" s="2">
        <v>-81.360649969999997</v>
      </c>
      <c r="S153" s="2">
        <v>-8.2378167470000001</v>
      </c>
      <c r="T153" s="2">
        <v>-81.308159119999999</v>
      </c>
      <c r="U153" s="2"/>
      <c r="V153" s="2">
        <v>-9.9575904089999998</v>
      </c>
      <c r="W153" s="2">
        <v>-80.646772100000007</v>
      </c>
      <c r="X153" s="2"/>
      <c r="Y153" s="2"/>
      <c r="Z153" s="2"/>
      <c r="AA153" s="2"/>
      <c r="AB153" s="2">
        <v>-10.178189639999999</v>
      </c>
      <c r="AC153" s="2">
        <v>-80.561038139999994</v>
      </c>
      <c r="AD153" s="2"/>
      <c r="AE153" s="2">
        <v>-13.11831533</v>
      </c>
      <c r="AF153" s="2">
        <v>-79.383409569999998</v>
      </c>
      <c r="AG153" s="2"/>
      <c r="AH153" s="2">
        <v>-13.4468098</v>
      </c>
      <c r="AI153" s="2">
        <v>-79.126047700000001</v>
      </c>
      <c r="AJ153" s="10"/>
    </row>
    <row r="154" spans="4:36" x14ac:dyDescent="0.25">
      <c r="D154" s="2">
        <v>-5.9890507849999999</v>
      </c>
      <c r="E154" s="2">
        <v>-82.242964220000005</v>
      </c>
      <c r="G154" s="2">
        <v>-6.8837343750000004</v>
      </c>
      <c r="H154" s="2">
        <v>-81.955620370000005</v>
      </c>
      <c r="I154" s="2"/>
      <c r="J154" s="2">
        <v>-6.9756730029999998</v>
      </c>
      <c r="K154" s="2">
        <v>-81.910913429999994</v>
      </c>
      <c r="M154" s="2"/>
      <c r="P154" s="2">
        <v>-8.1728638819999997</v>
      </c>
      <c r="Q154" s="2">
        <v>-81.492794090000004</v>
      </c>
      <c r="S154" s="2">
        <v>-8.3147591809999994</v>
      </c>
      <c r="T154" s="2">
        <v>-81.442245260000007</v>
      </c>
      <c r="U154" s="2"/>
      <c r="V154" s="2">
        <v>-10.055159590000001</v>
      </c>
      <c r="W154" s="2">
        <v>-80.803658990000002</v>
      </c>
      <c r="X154" s="2"/>
      <c r="Y154" s="2"/>
      <c r="Z154" s="2"/>
      <c r="AA154" s="2"/>
      <c r="AB154" s="2">
        <v>-10.27847173</v>
      </c>
      <c r="AC154" s="2">
        <v>-80.720660330000001</v>
      </c>
      <c r="AD154" s="2"/>
      <c r="AE154" s="2">
        <v>-13.256456379999999</v>
      </c>
      <c r="AF154" s="2">
        <v>-79.576103090000004</v>
      </c>
      <c r="AG154" s="2"/>
      <c r="AH154" s="2">
        <v>-13.591837910000001</v>
      </c>
      <c r="AI154" s="2">
        <v>-79.321473150000003</v>
      </c>
      <c r="AJ154" s="10"/>
    </row>
    <row r="155" spans="4:36" x14ac:dyDescent="0.25">
      <c r="D155" s="2">
        <v>-6.0358619820000001</v>
      </c>
      <c r="E155" s="2">
        <v>-82.343633990000001</v>
      </c>
      <c r="G155" s="2">
        <v>-6.9418995729999997</v>
      </c>
      <c r="H155" s="2">
        <v>-82.070208129999997</v>
      </c>
      <c r="I155" s="2"/>
      <c r="J155" s="2">
        <v>-7.0352463360000002</v>
      </c>
      <c r="K155" s="2">
        <v>-82.02685692</v>
      </c>
      <c r="M155" s="2"/>
      <c r="P155" s="2">
        <v>-8.2455662190000005</v>
      </c>
      <c r="Q155" s="2">
        <v>-81.626283580000006</v>
      </c>
      <c r="S155" s="2">
        <v>-8.3890593389999992</v>
      </c>
      <c r="T155" s="2">
        <v>-81.577704990000001</v>
      </c>
      <c r="U155" s="2"/>
      <c r="V155" s="2">
        <v>-10.149623139999999</v>
      </c>
      <c r="W155" s="2">
        <v>-80.962302949999994</v>
      </c>
      <c r="X155" s="2"/>
      <c r="Y155" s="2"/>
      <c r="Z155" s="2"/>
      <c r="AA155" s="2"/>
      <c r="AB155" s="2">
        <v>-10.375594980000001</v>
      </c>
      <c r="AC155" s="2">
        <v>-80.882088710000005</v>
      </c>
      <c r="AD155" s="2"/>
      <c r="AE155" s="2">
        <v>-13.390766920000001</v>
      </c>
      <c r="AF155" s="2">
        <v>-79.771308829999995</v>
      </c>
      <c r="AG155" s="2"/>
      <c r="AH155" s="2">
        <v>-13.73312619</v>
      </c>
      <c r="AI155" s="2">
        <v>-79.519653210000001</v>
      </c>
      <c r="AJ155" s="10"/>
    </row>
    <row r="156" spans="4:36" x14ac:dyDescent="0.25">
      <c r="D156" s="2">
        <v>-6.0803273879999997</v>
      </c>
      <c r="E156" s="2">
        <v>-82.445544580000004</v>
      </c>
      <c r="G156" s="2">
        <v>-6.9976839279999998</v>
      </c>
      <c r="H156" s="2">
        <v>-82.185890389999997</v>
      </c>
      <c r="I156" s="2"/>
      <c r="J156" s="2">
        <v>-7.0924548940000003</v>
      </c>
      <c r="K156" s="2">
        <v>-82.143973410000001</v>
      </c>
      <c r="M156" s="2"/>
      <c r="P156" s="2">
        <v>-8.3155707519999993</v>
      </c>
      <c r="Q156" s="2">
        <v>-81.761107390000006</v>
      </c>
      <c r="S156" s="2">
        <v>-8.4606339689999999</v>
      </c>
      <c r="T156" s="2">
        <v>-81.714522579999993</v>
      </c>
      <c r="U156" s="2"/>
      <c r="V156" s="2">
        <v>-10.24087797</v>
      </c>
      <c r="W156" s="2">
        <v>-81.122690030000001</v>
      </c>
      <c r="X156" s="2"/>
      <c r="Y156" s="2"/>
      <c r="Z156" s="2"/>
      <c r="AA156" s="2"/>
      <c r="AB156" s="2">
        <v>-10.469455050000001</v>
      </c>
      <c r="AC156" s="2">
        <v>-81.045309070000002</v>
      </c>
      <c r="AD156" s="2"/>
      <c r="AE156" s="2">
        <v>-13.5210753</v>
      </c>
      <c r="AF156" s="2">
        <v>-79.969042819999999</v>
      </c>
      <c r="AG156" s="2"/>
      <c r="AH156" s="2">
        <v>-13.87054073</v>
      </c>
      <c r="AI156" s="2">
        <v>-79.720657009999996</v>
      </c>
      <c r="AJ156" s="10"/>
    </row>
    <row r="157" spans="4:36" x14ac:dyDescent="0.25">
      <c r="D157" s="2">
        <v>-6.1221738950000004</v>
      </c>
      <c r="E157" s="2">
        <v>-82.548109879999998</v>
      </c>
      <c r="G157" s="2">
        <v>-7.0510752910000001</v>
      </c>
      <c r="H157" s="2">
        <v>-82.302722529999997</v>
      </c>
      <c r="I157" s="2"/>
      <c r="J157" s="2">
        <v>-7.1472503009999997</v>
      </c>
      <c r="K157" s="2">
        <v>-82.262241779999997</v>
      </c>
      <c r="M157" s="2"/>
      <c r="P157" s="2">
        <v>-8.3828215129999997</v>
      </c>
      <c r="Q157" s="2">
        <v>-81.897357</v>
      </c>
      <c r="S157" s="2">
        <v>-8.5294310790000001</v>
      </c>
      <c r="T157" s="2">
        <v>-81.852789520000002</v>
      </c>
      <c r="U157" s="2"/>
      <c r="V157" s="2">
        <v>-10.328865</v>
      </c>
      <c r="W157" s="2">
        <v>-81.284931599999993</v>
      </c>
      <c r="X157" s="2"/>
      <c r="Y157" s="2"/>
      <c r="Z157" s="2"/>
      <c r="AA157" s="2"/>
      <c r="AB157" s="2">
        <v>-10.559982310000001</v>
      </c>
      <c r="AC157" s="2">
        <v>-81.210440849999998</v>
      </c>
      <c r="AD157" s="2"/>
      <c r="AE157" s="2">
        <v>-13.64727967</v>
      </c>
      <c r="AF157" s="2">
        <v>-80.169472729999995</v>
      </c>
      <c r="AG157" s="2"/>
      <c r="AH157" s="2">
        <v>-14.00381164</v>
      </c>
      <c r="AI157" s="2">
        <v>-79.924396709999996</v>
      </c>
      <c r="AJ157" s="10"/>
    </row>
    <row r="158" spans="4:36" x14ac:dyDescent="0.25">
      <c r="D158" s="2">
        <v>-6.1618487289999999</v>
      </c>
      <c r="E158" s="2">
        <v>-82.652540220000006</v>
      </c>
      <c r="G158" s="2">
        <v>-7.1019629609999999</v>
      </c>
      <c r="H158" s="2">
        <v>-82.420591189999996</v>
      </c>
      <c r="I158" s="2"/>
      <c r="J158" s="2">
        <v>-7.1994897079999998</v>
      </c>
      <c r="K158" s="2">
        <v>-82.381468299999995</v>
      </c>
      <c r="M158" s="2"/>
      <c r="P158" s="2">
        <v>-8.4471550610000001</v>
      </c>
      <c r="Q158" s="2">
        <v>-82.034917449999995</v>
      </c>
      <c r="S158" s="2">
        <v>-8.5952791039999994</v>
      </c>
      <c r="T158" s="2">
        <v>-81.992392749999993</v>
      </c>
      <c r="U158" s="2"/>
      <c r="V158" s="2">
        <v>-10.41336871</v>
      </c>
      <c r="W158" s="2">
        <v>-81.448902219999994</v>
      </c>
      <c r="X158" s="2"/>
      <c r="Y158" s="2"/>
      <c r="Z158" s="2"/>
      <c r="AA158" s="2"/>
      <c r="AB158" s="2">
        <v>-10.64693535</v>
      </c>
      <c r="AC158" s="2">
        <v>-81.377367559999996</v>
      </c>
      <c r="AD158" s="2"/>
      <c r="AE158" s="2">
        <v>-13.769062760000001</v>
      </c>
      <c r="AF158" s="2">
        <v>-80.372470109999995</v>
      </c>
      <c r="AG158" s="2"/>
      <c r="AH158" s="2">
        <v>-14.13262147</v>
      </c>
      <c r="AI158" s="2">
        <v>-80.130755890000003</v>
      </c>
      <c r="AJ158" s="10"/>
    </row>
    <row r="159" spans="4:36" x14ac:dyDescent="0.25">
      <c r="D159" s="2">
        <v>-6.1988243150000004</v>
      </c>
      <c r="E159" s="2">
        <v>-82.757571459999994</v>
      </c>
      <c r="G159" s="2">
        <v>-7.1503798710000002</v>
      </c>
      <c r="H159" s="2">
        <v>-82.539732709999996</v>
      </c>
      <c r="I159" s="2"/>
      <c r="J159" s="2">
        <v>-7.2491756690000004</v>
      </c>
      <c r="K159" s="2">
        <v>-82.501792969999997</v>
      </c>
      <c r="M159" s="2"/>
      <c r="P159" s="2">
        <v>-8.5086012279999998</v>
      </c>
      <c r="Q159" s="2">
        <v>-82.174075110000004</v>
      </c>
      <c r="S159" s="2">
        <v>-8.6581978310000007</v>
      </c>
      <c r="T159" s="2">
        <v>-82.13362893</v>
      </c>
      <c r="U159" s="2"/>
      <c r="V159" s="2">
        <v>-10.49442305</v>
      </c>
      <c r="W159" s="2">
        <v>-81.614955510000001</v>
      </c>
      <c r="X159" s="2"/>
      <c r="Y159" s="2"/>
      <c r="Z159" s="2"/>
      <c r="AA159" s="2"/>
      <c r="AB159" s="2">
        <v>-10.730328650000001</v>
      </c>
      <c r="AC159" s="2">
        <v>-81.546459080000005</v>
      </c>
      <c r="AD159" s="2"/>
      <c r="AE159" s="2">
        <v>-13.88648186</v>
      </c>
      <c r="AF159" s="2">
        <v>-80.578487780000003</v>
      </c>
      <c r="AG159" s="2"/>
      <c r="AH159" s="2">
        <v>-14.25679914</v>
      </c>
      <c r="AI159" s="2">
        <v>-80.339837419999995</v>
      </c>
      <c r="AJ159" s="10"/>
    </row>
    <row r="160" spans="4:36" x14ac:dyDescent="0.25">
      <c r="D160" s="2">
        <v>-6.2331068590000003</v>
      </c>
      <c r="E160" s="2">
        <v>-82.863216030000004</v>
      </c>
      <c r="G160" s="2">
        <v>-7.1960742599999996</v>
      </c>
      <c r="H160" s="2">
        <v>-82.659700259999994</v>
      </c>
      <c r="I160" s="2"/>
      <c r="J160" s="2">
        <v>-7.2962794080000002</v>
      </c>
      <c r="K160" s="2">
        <v>-82.623334220000004</v>
      </c>
      <c r="M160" s="2"/>
      <c r="P160" s="2">
        <v>-8.5668465999999999</v>
      </c>
      <c r="Q160" s="2">
        <v>-82.314310000000006</v>
      </c>
      <c r="S160" s="2">
        <v>-8.7178496679999995</v>
      </c>
      <c r="T160" s="2">
        <v>-82.275977859999998</v>
      </c>
      <c r="U160" s="2"/>
      <c r="V160" s="2">
        <v>-10.57162362</v>
      </c>
      <c r="W160" s="2">
        <v>-81.782473820000007</v>
      </c>
      <c r="X160" s="2"/>
      <c r="Y160" s="2"/>
      <c r="Z160" s="2"/>
      <c r="AA160" s="2"/>
      <c r="AB160" s="2">
        <v>-10.80972637</v>
      </c>
      <c r="AC160" s="2">
        <v>-81.717093790000007</v>
      </c>
      <c r="AD160" s="2"/>
      <c r="AE160" s="2">
        <v>-13.99896803</v>
      </c>
      <c r="AF160" s="2">
        <v>-80.786761159999998</v>
      </c>
      <c r="AG160" s="2"/>
      <c r="AH160" s="2">
        <v>-14.37630231</v>
      </c>
      <c r="AI160" s="2">
        <v>-80.551870780000002</v>
      </c>
      <c r="AJ160" s="10"/>
    </row>
    <row r="161" spans="4:36" x14ac:dyDescent="0.25">
      <c r="D161" s="2">
        <v>-6.2646264580000004</v>
      </c>
      <c r="E161" s="2">
        <v>-82.969236289999998</v>
      </c>
      <c r="G161" s="2">
        <v>-7.2391054160000001</v>
      </c>
      <c r="H161" s="2">
        <v>-82.78084905</v>
      </c>
      <c r="I161" s="2"/>
      <c r="J161" s="2">
        <v>-7.3406361210000002</v>
      </c>
      <c r="K161" s="2">
        <v>-82.745893219999999</v>
      </c>
      <c r="M161" s="2"/>
      <c r="P161" s="2">
        <v>-8.6219863799999992</v>
      </c>
      <c r="Q161" s="2">
        <v>-82.456034529999997</v>
      </c>
      <c r="S161" s="2">
        <v>-8.7743223910000001</v>
      </c>
      <c r="T161" s="2">
        <v>-82.419861580000003</v>
      </c>
      <c r="U161" s="2"/>
      <c r="V161" s="2">
        <v>-10.645116270000001</v>
      </c>
      <c r="W161" s="2">
        <v>-81.951947480000001</v>
      </c>
      <c r="X161" s="2"/>
      <c r="Y161" s="2"/>
      <c r="Z161" s="2"/>
      <c r="AA161" s="2"/>
      <c r="AB161" s="2">
        <v>-10.885275630000001</v>
      </c>
      <c r="AC161" s="2">
        <v>-81.889769250000001</v>
      </c>
      <c r="AD161" s="2"/>
      <c r="AE161" s="2">
        <v>-14.1067553</v>
      </c>
      <c r="AF161" s="2">
        <v>-80.997895749999998</v>
      </c>
      <c r="AG161" s="2"/>
      <c r="AH161" s="2">
        <v>-14.490921630000001</v>
      </c>
      <c r="AI161" s="2">
        <v>-80.766694319999999</v>
      </c>
      <c r="AJ161" s="10"/>
    </row>
    <row r="162" spans="4:36" x14ac:dyDescent="0.25">
      <c r="D162" s="2">
        <v>-6.2933942759999999</v>
      </c>
      <c r="E162" s="2">
        <v>-83.075625279999997</v>
      </c>
      <c r="G162" s="2">
        <v>-7.279267806</v>
      </c>
      <c r="H162" s="2">
        <v>-82.902915269999994</v>
      </c>
      <c r="I162" s="2"/>
      <c r="J162" s="2">
        <v>-7.3821308869999998</v>
      </c>
      <c r="K162" s="2">
        <v>-82.869453800000002</v>
      </c>
      <c r="M162" s="2"/>
      <c r="P162" s="2">
        <v>-8.6737721019999992</v>
      </c>
      <c r="Q162" s="2">
        <v>-82.598942660000006</v>
      </c>
      <c r="S162" s="2">
        <v>-8.8273652550000001</v>
      </c>
      <c r="T162" s="2">
        <v>-82.564967390000007</v>
      </c>
      <c r="U162" s="2"/>
      <c r="V162" s="2">
        <v>-10.71458174</v>
      </c>
      <c r="W162" s="2">
        <v>-82.12301746</v>
      </c>
      <c r="X162" s="2"/>
      <c r="Y162" s="2"/>
      <c r="Z162" s="2"/>
      <c r="AA162" s="2"/>
      <c r="AB162" s="2">
        <v>-10.95666952</v>
      </c>
      <c r="AC162" s="2">
        <v>-82.064108059999995</v>
      </c>
      <c r="AD162" s="2"/>
      <c r="AE162" s="2">
        <v>-14.209363850000001</v>
      </c>
      <c r="AF162" s="2">
        <v>-81.211471160000002</v>
      </c>
      <c r="AG162" s="2"/>
      <c r="AH162" s="2">
        <v>-14.60041157</v>
      </c>
      <c r="AI162" s="2">
        <v>-80.984143930000002</v>
      </c>
      <c r="AJ162" s="10"/>
    </row>
    <row r="163" spans="4:36" x14ac:dyDescent="0.25">
      <c r="D163" s="2">
        <v>-6.3194406389999997</v>
      </c>
      <c r="E163" s="2">
        <v>-83.182473079999994</v>
      </c>
      <c r="G163" s="2">
        <v>-7.3163811780000003</v>
      </c>
      <c r="H163" s="2">
        <v>-83.025869979999996</v>
      </c>
      <c r="I163" s="2"/>
      <c r="J163" s="2">
        <v>-7.4205261650000001</v>
      </c>
      <c r="K163" s="2">
        <v>-82.993827100000004</v>
      </c>
      <c r="M163" s="2"/>
      <c r="P163" s="2">
        <v>-8.7219288689999992</v>
      </c>
      <c r="Q163" s="2">
        <v>-82.743026959999995</v>
      </c>
      <c r="S163" s="2">
        <v>-8.8767278150000006</v>
      </c>
      <c r="T163" s="2">
        <v>-82.711277469999999</v>
      </c>
      <c r="U163" s="2"/>
      <c r="V163" s="2">
        <v>-10.779647799999999</v>
      </c>
      <c r="W163" s="2">
        <v>-82.295701109999996</v>
      </c>
      <c r="X163" s="2"/>
      <c r="Y163" s="2"/>
      <c r="Z163" s="2"/>
      <c r="AA163" s="2"/>
      <c r="AB163" s="2">
        <v>-11.023576909999999</v>
      </c>
      <c r="AC163" s="2">
        <v>-82.240107730000005</v>
      </c>
      <c r="AD163" s="2"/>
      <c r="AE163" s="2">
        <v>-14.306232830000001</v>
      </c>
      <c r="AF163" s="2">
        <v>-81.427568429999994</v>
      </c>
      <c r="AG163" s="2"/>
      <c r="AH163" s="2">
        <v>-14.704306109999999</v>
      </c>
      <c r="AI163" s="2">
        <v>-81.204105260000006</v>
      </c>
      <c r="AJ163" s="10"/>
    </row>
    <row r="164" spans="4:36" x14ac:dyDescent="0.25">
      <c r="D164" s="2">
        <v>-6.3424367349999997</v>
      </c>
      <c r="E164" s="2">
        <v>-83.288177919999995</v>
      </c>
      <c r="G164" s="2">
        <v>-7.350147915</v>
      </c>
      <c r="H164" s="2">
        <v>-83.149715180000001</v>
      </c>
      <c r="I164" s="2"/>
      <c r="J164" s="2">
        <v>-7.455576207</v>
      </c>
      <c r="K164" s="2">
        <v>-83.119194750000005</v>
      </c>
      <c r="M164" s="2"/>
      <c r="P164" s="2">
        <v>-8.7659694930000001</v>
      </c>
      <c r="Q164" s="2">
        <v>-82.888337800000002</v>
      </c>
      <c r="S164" s="2">
        <v>-8.9219696220000007</v>
      </c>
      <c r="T164" s="2">
        <v>-82.858828070000001</v>
      </c>
      <c r="U164" s="2"/>
      <c r="V164" s="2">
        <v>-10.839596350000001</v>
      </c>
      <c r="W164" s="2">
        <v>-82.470123049999998</v>
      </c>
      <c r="X164" s="2"/>
      <c r="Y164" s="2"/>
      <c r="Z164" s="2"/>
      <c r="AA164" s="2"/>
      <c r="AB164" s="2">
        <v>-11.08534246</v>
      </c>
      <c r="AC164" s="2">
        <v>-82.417870800000003</v>
      </c>
      <c r="AD164" s="2"/>
      <c r="AE164" s="2">
        <v>-14.39630975</v>
      </c>
      <c r="AF164" s="2">
        <v>-81.646446539999999</v>
      </c>
      <c r="AG164" s="2"/>
      <c r="AH164" s="2">
        <v>-14.80185354</v>
      </c>
      <c r="AI164" s="2">
        <v>-81.426859919999998</v>
      </c>
      <c r="AJ164" s="10"/>
    </row>
    <row r="165" spans="4:36" x14ac:dyDescent="0.25">
      <c r="D165" s="2">
        <v>-6.362667869</v>
      </c>
      <c r="E165" s="2">
        <v>-83.393669250000002</v>
      </c>
      <c r="G165" s="2">
        <v>-7.3802040050000004</v>
      </c>
      <c r="H165" s="2">
        <v>-83.274605100000002</v>
      </c>
      <c r="I165" s="2"/>
      <c r="J165" s="2">
        <v>-7.4868860340000003</v>
      </c>
      <c r="K165" s="2">
        <v>-83.245654900000005</v>
      </c>
      <c r="M165" s="2"/>
      <c r="P165" s="2">
        <v>-8.8052257760000003</v>
      </c>
      <c r="Q165" s="2">
        <v>-83.0351225</v>
      </c>
      <c r="S165" s="2">
        <v>-8.9624907530000009</v>
      </c>
      <c r="T165" s="2">
        <v>-83.007855489999997</v>
      </c>
      <c r="U165" s="2"/>
      <c r="V165" s="2">
        <v>-10.893411690000001</v>
      </c>
      <c r="W165" s="2">
        <v>-82.646666780000004</v>
      </c>
      <c r="X165" s="2"/>
      <c r="Y165" s="2"/>
      <c r="Z165" s="2"/>
      <c r="AA165" s="2"/>
      <c r="AB165" s="2">
        <v>-11.141041359999999</v>
      </c>
      <c r="AC165" s="2">
        <v>-82.597763400000005</v>
      </c>
      <c r="AD165" s="2"/>
      <c r="AE165" s="2">
        <v>-14.47823238</v>
      </c>
      <c r="AF165" s="2">
        <v>-81.868679310000005</v>
      </c>
      <c r="AG165" s="2"/>
      <c r="AH165" s="2">
        <v>-14.89187121</v>
      </c>
      <c r="AI165" s="2">
        <v>-81.652917689999995</v>
      </c>
      <c r="AJ165" s="10"/>
    </row>
    <row r="166" spans="4:36" x14ac:dyDescent="0.25">
      <c r="D166" s="2">
        <v>-6.3802614960000001</v>
      </c>
      <c r="E166" s="2">
        <v>-83.499502039999996</v>
      </c>
      <c r="G166" s="2">
        <v>-7.4061432050000002</v>
      </c>
      <c r="H166" s="2">
        <v>-83.400538089999998</v>
      </c>
      <c r="I166" s="2"/>
      <c r="J166" s="2">
        <v>-7.5140153639999996</v>
      </c>
      <c r="K166" s="2">
        <v>-83.373130140000001</v>
      </c>
      <c r="M166" s="2"/>
      <c r="P166" s="2">
        <v>-8.8389496399999992</v>
      </c>
      <c r="Q166" s="2">
        <v>-83.183422519999993</v>
      </c>
      <c r="S166" s="2">
        <v>-8.9976291699999997</v>
      </c>
      <c r="T166" s="2">
        <v>-83.158392379999995</v>
      </c>
      <c r="U166" s="2"/>
      <c r="V166" s="2">
        <v>-10.94001274</v>
      </c>
      <c r="W166" s="2">
        <v>-82.825429380000003</v>
      </c>
      <c r="X166" s="2"/>
      <c r="Y166" s="2"/>
      <c r="Z166" s="2"/>
      <c r="AA166" s="2"/>
      <c r="AB166" s="2">
        <v>-11.189701579999999</v>
      </c>
      <c r="AC166" s="2">
        <v>-82.779869450000007</v>
      </c>
      <c r="AD166" s="2"/>
      <c r="AE166" s="2">
        <v>-14.550758180000001</v>
      </c>
      <c r="AF166" s="2">
        <v>-82.094388050000006</v>
      </c>
      <c r="AG166" s="2"/>
      <c r="AH166" s="2">
        <v>-14.97297084</v>
      </c>
      <c r="AI166" s="2">
        <v>-81.88245336</v>
      </c>
      <c r="AJ166" s="10"/>
    </row>
    <row r="167" spans="4:36" x14ac:dyDescent="0.25">
      <c r="D167" s="2">
        <v>-6.3947994159999997</v>
      </c>
      <c r="E167" s="2">
        <v>-83.602452549999995</v>
      </c>
      <c r="G167" s="2">
        <v>-7.4277377690000002</v>
      </c>
      <c r="H167" s="2">
        <v>-83.527251190000001</v>
      </c>
      <c r="I167" s="2"/>
      <c r="J167" s="2">
        <v>-7.5367358869999999</v>
      </c>
      <c r="K167" s="2">
        <v>-83.501449140000005</v>
      </c>
      <c r="M167" s="2"/>
      <c r="P167" s="2">
        <v>-8.866934272</v>
      </c>
      <c r="Q167" s="2">
        <v>-83.332868959999999</v>
      </c>
      <c r="S167" s="2">
        <v>-9.0272715340000005</v>
      </c>
      <c r="T167" s="2">
        <v>-83.310063569999997</v>
      </c>
      <c r="U167" s="2"/>
      <c r="V167" s="2">
        <v>-10.97923701</v>
      </c>
      <c r="W167" s="2">
        <v>-83.005902399999997</v>
      </c>
      <c r="X167" s="2"/>
      <c r="Y167" s="2"/>
      <c r="Z167" s="2"/>
      <c r="AA167" s="2"/>
      <c r="AB167" s="2">
        <v>-11.23122347</v>
      </c>
      <c r="AC167" s="2">
        <v>-82.963681539999996</v>
      </c>
      <c r="AD167" s="2"/>
      <c r="AE167" s="2">
        <v>-14.61400446</v>
      </c>
      <c r="AF167" s="2">
        <v>-82.322804399999995</v>
      </c>
      <c r="AG167" s="2"/>
      <c r="AH167" s="2">
        <v>-15.044604550000001</v>
      </c>
      <c r="AI167" s="2">
        <v>-82.115084809999999</v>
      </c>
      <c r="AJ167" s="10"/>
    </row>
    <row r="168" spans="4:36" x14ac:dyDescent="0.25">
      <c r="D168" s="2">
        <v>-6.4065734389999998</v>
      </c>
      <c r="E168" s="2">
        <v>-83.703108819999997</v>
      </c>
      <c r="G168" s="2">
        <v>-7.4451983889999998</v>
      </c>
      <c r="H168" s="2">
        <v>-83.652514499999995</v>
      </c>
      <c r="I168" s="2"/>
      <c r="J168" s="2">
        <v>-7.555100543</v>
      </c>
      <c r="K168" s="2">
        <v>-83.627461049999994</v>
      </c>
      <c r="M168" s="2"/>
      <c r="P168" s="2">
        <v>-8.8904615010000008</v>
      </c>
      <c r="Q168" s="2">
        <v>-83.483010570000005</v>
      </c>
      <c r="S168" s="2">
        <v>-9.0526994030000001</v>
      </c>
      <c r="T168" s="2">
        <v>-83.462425319999994</v>
      </c>
      <c r="U168" s="2"/>
      <c r="V168" s="2">
        <v>-11.0128182</v>
      </c>
      <c r="W168" s="2">
        <v>-83.187423940000002</v>
      </c>
      <c r="X168" s="2"/>
      <c r="Y168" s="2"/>
      <c r="Z168" s="2"/>
      <c r="AA168" s="2"/>
      <c r="AB168" s="2">
        <v>-11.26734495</v>
      </c>
      <c r="AC168" s="2">
        <v>-83.148542090000007</v>
      </c>
      <c r="AD168" s="2"/>
      <c r="AE168" s="2">
        <v>-14.67034778</v>
      </c>
      <c r="AF168" s="2">
        <v>-82.552908759999994</v>
      </c>
      <c r="AG168" s="2"/>
      <c r="AH168" s="2">
        <v>-15.108248700000001</v>
      </c>
      <c r="AI168" s="2">
        <v>-82.349872110000007</v>
      </c>
      <c r="AJ168" s="10"/>
    </row>
    <row r="169" spans="4:36" x14ac:dyDescent="0.25">
      <c r="D169" s="2">
        <v>-6.4159446019999997</v>
      </c>
      <c r="E169" s="2">
        <v>-83.803718279999998</v>
      </c>
      <c r="G169" s="2">
        <v>-7.4552383100000004</v>
      </c>
      <c r="H169" s="2">
        <v>-83.735341570000003</v>
      </c>
      <c r="I169" s="2"/>
      <c r="J169" s="2">
        <v>-7.5666128490000002</v>
      </c>
      <c r="K169" s="2">
        <v>-83.717743740000003</v>
      </c>
      <c r="M169" s="2"/>
      <c r="P169" s="2">
        <v>-8.9041144039999995</v>
      </c>
      <c r="Q169" s="2">
        <v>-83.579554900000005</v>
      </c>
      <c r="S169" s="2">
        <v>-9.0678556399999994</v>
      </c>
      <c r="T169" s="2">
        <v>-83.560365079999997</v>
      </c>
      <c r="U169" s="2"/>
      <c r="V169" s="2">
        <v>-11.0324711</v>
      </c>
      <c r="W169" s="2">
        <v>-83.304221220000002</v>
      </c>
      <c r="X169" s="2"/>
      <c r="Y169" s="2"/>
      <c r="Z169" s="2"/>
      <c r="AA169" s="2"/>
      <c r="AB169" s="2">
        <v>-11.288752710000001</v>
      </c>
      <c r="AC169" s="2">
        <v>-83.267478710000006</v>
      </c>
      <c r="AD169" s="2"/>
      <c r="AE169" s="2">
        <v>-14.70422731</v>
      </c>
      <c r="AF169" s="2">
        <v>-82.701079149999998</v>
      </c>
      <c r="AG169" s="2"/>
      <c r="AH169" s="2">
        <v>-15.15985603</v>
      </c>
      <c r="AI169" s="2">
        <v>-82.556715339999997</v>
      </c>
      <c r="AJ169" s="10"/>
    </row>
    <row r="170" spans="4:36" x14ac:dyDescent="0.25">
      <c r="D170" s="2">
        <v>-6.4229404460000001</v>
      </c>
      <c r="E170" s="2">
        <v>-83.904519160000007</v>
      </c>
      <c r="G170" s="2">
        <v>-7.4631546999999996</v>
      </c>
      <c r="H170" s="2">
        <v>-83.818397869999998</v>
      </c>
      <c r="I170" s="2"/>
      <c r="J170" s="2">
        <v>-7.5758199829999997</v>
      </c>
      <c r="K170" s="2">
        <v>-83.808289869999996</v>
      </c>
      <c r="M170" s="2"/>
      <c r="P170" s="2">
        <v>-8.9163952609999999</v>
      </c>
      <c r="Q170" s="2">
        <v>-83.676283350000006</v>
      </c>
      <c r="S170" s="2">
        <v>-9.0815470400000002</v>
      </c>
      <c r="T170" s="2">
        <v>-83.658520210000006</v>
      </c>
      <c r="V170" s="2">
        <v>-11.04185075</v>
      </c>
      <c r="W170" s="2">
        <v>-83.362693460000003</v>
      </c>
      <c r="X170" s="2"/>
      <c r="Y170" s="2"/>
      <c r="Z170" s="2"/>
      <c r="AA170" s="2"/>
      <c r="AB170" s="2">
        <v>-11.30884668</v>
      </c>
      <c r="AC170" s="2">
        <v>-83.386644529999998</v>
      </c>
      <c r="AD170" s="2"/>
      <c r="AE170" s="2">
        <v>-14.7364218</v>
      </c>
      <c r="AF170" s="2">
        <v>-82.849625059999994</v>
      </c>
      <c r="AG170" s="2"/>
      <c r="AH170" s="2">
        <v>-15.1846785</v>
      </c>
      <c r="AI170" s="2">
        <v>-82.660377420000003</v>
      </c>
      <c r="AJ170" s="10"/>
    </row>
    <row r="171" spans="4:36" x14ac:dyDescent="0.25">
      <c r="D171" s="2"/>
      <c r="E171" s="2"/>
      <c r="G171" s="2"/>
      <c r="H171" s="2"/>
      <c r="I171" s="2"/>
      <c r="J171" s="2"/>
      <c r="K171" s="2"/>
      <c r="M171" s="2"/>
      <c r="P171" s="2"/>
      <c r="Q171" s="2"/>
      <c r="S171" s="2"/>
      <c r="T171" s="2"/>
      <c r="V171" s="2">
        <v>-11.050745470000001</v>
      </c>
      <c r="W171" s="2">
        <v>-83.421241449999997</v>
      </c>
      <c r="AH171" s="2">
        <v>-15.20863875</v>
      </c>
      <c r="AI171" s="2">
        <v>-82.764242319999994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83FD-FD26-4800-9A30-064CD9C55D94}">
  <dimension ref="A1:AU137"/>
  <sheetViews>
    <sheetView tabSelected="1" zoomScale="86" zoomScaleNormal="86" workbookViewId="0">
      <selection activeCell="B1" sqref="B1:H1"/>
    </sheetView>
  </sheetViews>
  <sheetFormatPr defaultRowHeight="15" x14ac:dyDescent="0.25"/>
  <cols>
    <col min="22" max="22" width="9.140625" customWidth="1"/>
    <col min="24" max="24" width="9.140625" style="1"/>
  </cols>
  <sheetData>
    <row r="1" spans="1:47" x14ac:dyDescent="0.25">
      <c r="A1" t="s">
        <v>25</v>
      </c>
      <c r="B1" s="1" t="s">
        <v>73</v>
      </c>
      <c r="C1" s="1"/>
      <c r="D1" s="1"/>
      <c r="E1" s="1"/>
      <c r="J1" t="s">
        <v>27</v>
      </c>
      <c r="K1" t="s">
        <v>23</v>
      </c>
      <c r="L1" s="7">
        <v>4.6880000000000008E-13</v>
      </c>
      <c r="N1" t="s">
        <v>26</v>
      </c>
      <c r="O1" s="5">
        <v>4.4576000000000006E-13</v>
      </c>
      <c r="Y1" t="s">
        <v>25</v>
      </c>
      <c r="Z1" s="1" t="s">
        <v>89</v>
      </c>
      <c r="AA1" s="1"/>
      <c r="AB1" s="1"/>
      <c r="AC1" s="1"/>
      <c r="AH1" t="s">
        <v>27</v>
      </c>
      <c r="AI1" t="s">
        <v>23</v>
      </c>
      <c r="AJ1" s="7">
        <v>5.8600000000000003E-13</v>
      </c>
      <c r="AL1" t="s">
        <v>26</v>
      </c>
      <c r="AM1" s="5">
        <v>3.9800000000000002E-13</v>
      </c>
    </row>
    <row r="2" spans="1:47" x14ac:dyDescent="0.25">
      <c r="A2" t="s">
        <v>39</v>
      </c>
      <c r="K2" t="s">
        <v>28</v>
      </c>
      <c r="L2" s="6">
        <v>2.88</v>
      </c>
      <c r="O2" s="4">
        <v>2.88</v>
      </c>
      <c r="Y2" t="s">
        <v>39</v>
      </c>
      <c r="AI2" t="s">
        <v>28</v>
      </c>
      <c r="AJ2" s="6">
        <v>2.88</v>
      </c>
      <c r="AM2" s="4">
        <v>2.88</v>
      </c>
    </row>
    <row r="3" spans="1:47" x14ac:dyDescent="0.25">
      <c r="A3" t="s">
        <v>38</v>
      </c>
      <c r="D3" t="s">
        <v>74</v>
      </c>
      <c r="Y3" t="s">
        <v>38</v>
      </c>
      <c r="AB3" t="s">
        <v>74</v>
      </c>
    </row>
    <row r="4" spans="1:47" x14ac:dyDescent="0.25">
      <c r="A4" t="s">
        <v>37</v>
      </c>
      <c r="Y4" t="s">
        <v>37</v>
      </c>
    </row>
    <row r="5" spans="1:47" x14ac:dyDescent="0.25">
      <c r="A5" t="s">
        <v>75</v>
      </c>
      <c r="D5" t="s">
        <v>24</v>
      </c>
      <c r="Y5" t="s">
        <v>75</v>
      </c>
      <c r="AB5" t="s">
        <v>24</v>
      </c>
    </row>
    <row r="6" spans="1:47" x14ac:dyDescent="0.25">
      <c r="A6" t="s">
        <v>36</v>
      </c>
      <c r="P6" t="s">
        <v>34</v>
      </c>
      <c r="Y6" t="s">
        <v>36</v>
      </c>
      <c r="AN6" t="s">
        <v>34</v>
      </c>
    </row>
    <row r="7" spans="1:47" x14ac:dyDescent="0.25">
      <c r="B7" s="2" t="s">
        <v>0</v>
      </c>
      <c r="C7" s="2" t="s">
        <v>1</v>
      </c>
      <c r="D7" s="2" t="s">
        <v>29</v>
      </c>
      <c r="E7" s="2" t="s">
        <v>20</v>
      </c>
      <c r="F7" s="2" t="s">
        <v>22</v>
      </c>
      <c r="G7" s="2" t="s">
        <v>30</v>
      </c>
      <c r="H7" s="2" t="s">
        <v>31</v>
      </c>
      <c r="I7" s="2" t="s">
        <v>32</v>
      </c>
      <c r="J7" t="s">
        <v>35</v>
      </c>
      <c r="K7" t="s">
        <v>20</v>
      </c>
      <c r="L7" t="s">
        <v>33</v>
      </c>
      <c r="M7" t="s">
        <v>21</v>
      </c>
      <c r="P7" s="2" t="s">
        <v>0</v>
      </c>
      <c r="Q7" s="2" t="s">
        <v>1</v>
      </c>
      <c r="R7" s="2" t="s">
        <v>29</v>
      </c>
      <c r="S7" s="2" t="s">
        <v>20</v>
      </c>
      <c r="T7" s="2" t="s">
        <v>22</v>
      </c>
      <c r="U7" s="2" t="s">
        <v>30</v>
      </c>
      <c r="V7" s="2" t="s">
        <v>31</v>
      </c>
      <c r="W7" s="2" t="s">
        <v>32</v>
      </c>
      <c r="Z7" s="2" t="s">
        <v>0</v>
      </c>
      <c r="AA7" s="2" t="s">
        <v>1</v>
      </c>
      <c r="AB7" s="2" t="s">
        <v>29</v>
      </c>
      <c r="AC7" s="2" t="s">
        <v>20</v>
      </c>
      <c r="AD7" s="2" t="s">
        <v>22</v>
      </c>
      <c r="AE7" s="2" t="s">
        <v>30</v>
      </c>
      <c r="AF7" s="2" t="s">
        <v>31</v>
      </c>
      <c r="AG7" s="2" t="s">
        <v>32</v>
      </c>
      <c r="AH7" t="s">
        <v>35</v>
      </c>
      <c r="AI7" t="s">
        <v>20</v>
      </c>
      <c r="AJ7" t="s">
        <v>33</v>
      </c>
      <c r="AK7" t="s">
        <v>21</v>
      </c>
      <c r="AN7" s="2" t="s">
        <v>0</v>
      </c>
      <c r="AO7" s="2" t="s">
        <v>1</v>
      </c>
      <c r="AP7" s="2" t="s">
        <v>29</v>
      </c>
      <c r="AQ7" s="2" t="s">
        <v>20</v>
      </c>
      <c r="AR7" s="2" t="s">
        <v>22</v>
      </c>
      <c r="AS7" s="2" t="s">
        <v>30</v>
      </c>
      <c r="AT7" s="2" t="s">
        <v>31</v>
      </c>
      <c r="AU7" s="2" t="s">
        <v>32</v>
      </c>
    </row>
    <row r="8" spans="1:47" x14ac:dyDescent="0.25">
      <c r="A8">
        <v>0</v>
      </c>
      <c r="B8" s="2">
        <v>7.4083195632755604E-14</v>
      </c>
      <c r="C8" s="2">
        <v>-78.910059744380902</v>
      </c>
      <c r="D8" s="2">
        <v>0</v>
      </c>
      <c r="E8" s="2">
        <v>0</v>
      </c>
      <c r="F8" s="2">
        <v>5.2399402556190502</v>
      </c>
      <c r="G8" s="2">
        <v>727.08753400962803</v>
      </c>
      <c r="H8" s="2">
        <v>5.0193252466437903E-2</v>
      </c>
      <c r="I8" s="2">
        <v>0.38899315771436599</v>
      </c>
      <c r="K8">
        <f>E8</f>
        <v>0</v>
      </c>
      <c r="L8" s="2">
        <v>1.2840000000000001E-2</v>
      </c>
      <c r="M8">
        <f t="shared" ref="M8:M16" si="0">L8/2*1000</f>
        <v>6.42</v>
      </c>
      <c r="N8">
        <v>0</v>
      </c>
      <c r="P8" s="2">
        <v>4.0618417763667196</v>
      </c>
      <c r="Q8" s="2">
        <v>-80.0881582236333</v>
      </c>
      <c r="R8" s="2">
        <v>0</v>
      </c>
      <c r="S8" s="2">
        <v>0</v>
      </c>
      <c r="T8" s="2">
        <v>5.7443117283513301</v>
      </c>
      <c r="U8" s="2">
        <v>720.95800366451397</v>
      </c>
      <c r="V8" s="2">
        <v>0.144041431252069</v>
      </c>
      <c r="W8" s="2">
        <v>0.22897297618065701</v>
      </c>
      <c r="Y8">
        <v>0</v>
      </c>
      <c r="Z8" s="2">
        <v>7.4083195632755604E-14</v>
      </c>
      <c r="AA8" s="2">
        <v>-78.910059744380902</v>
      </c>
      <c r="AB8" s="2">
        <v>0</v>
      </c>
      <c r="AC8" s="2">
        <v>0</v>
      </c>
      <c r="AD8" s="2">
        <v>5.2399402556190502</v>
      </c>
      <c r="AE8" s="2">
        <v>727.08753400962803</v>
      </c>
      <c r="AF8" s="2">
        <v>5.0176005867400703E-2</v>
      </c>
      <c r="AG8" s="2">
        <v>0.388862335717575</v>
      </c>
      <c r="AI8">
        <f>AC8</f>
        <v>0</v>
      </c>
      <c r="AJ8" s="2">
        <v>1.2840000000000001E-2</v>
      </c>
      <c r="AK8">
        <f t="shared" ref="AK8:AK16" si="1">AJ8/2*1000</f>
        <v>6.42</v>
      </c>
      <c r="AL8">
        <v>0</v>
      </c>
      <c r="AN8" s="2">
        <v>4.0618417763667196</v>
      </c>
      <c r="AO8" s="2">
        <v>-80.0881582236333</v>
      </c>
      <c r="AP8" s="2">
        <v>0</v>
      </c>
      <c r="AQ8" s="2">
        <v>0</v>
      </c>
      <c r="AR8" s="2">
        <v>5.7443117283513301</v>
      </c>
      <c r="AS8" s="2">
        <v>720.95800366451397</v>
      </c>
      <c r="AT8" s="2">
        <v>0.14402831973378999</v>
      </c>
      <c r="AU8" s="2">
        <v>0.228866420421517</v>
      </c>
    </row>
    <row r="9" spans="1:47" x14ac:dyDescent="0.25">
      <c r="A9">
        <f>A8+1</f>
        <v>1</v>
      </c>
      <c r="B9" s="2">
        <v>7.4078113435072002E-14</v>
      </c>
      <c r="C9" s="2">
        <v>-78.909388242392396</v>
      </c>
      <c r="D9" s="2">
        <v>0</v>
      </c>
      <c r="E9" s="2">
        <v>10.016999999999999</v>
      </c>
      <c r="F9" s="2">
        <v>5.2406117576075797</v>
      </c>
      <c r="G9" s="2">
        <v>729.37762113101303</v>
      </c>
      <c r="H9" s="2">
        <v>0.47368814652383101</v>
      </c>
      <c r="I9" s="2">
        <v>0.22304255675668</v>
      </c>
      <c r="K9">
        <f>E24</f>
        <v>10024</v>
      </c>
      <c r="L9" s="2">
        <v>1.4959999999999999E-2</v>
      </c>
      <c r="M9">
        <f t="shared" si="0"/>
        <v>7.4799999999999995</v>
      </c>
      <c r="N9">
        <f>A24</f>
        <v>16</v>
      </c>
      <c r="P9" s="2">
        <v>4.06237302305097</v>
      </c>
      <c r="Q9" s="2">
        <v>-80.087626976949096</v>
      </c>
      <c r="R9" s="2">
        <v>0</v>
      </c>
      <c r="S9" s="2">
        <v>10.016999999999999</v>
      </c>
      <c r="T9" s="2">
        <v>5.7450630246171697</v>
      </c>
      <c r="U9" s="2">
        <v>722.73682580753598</v>
      </c>
      <c r="V9" s="2">
        <v>9.9421662841808506E-2</v>
      </c>
      <c r="W9" s="2">
        <v>5.63890463464259E-2</v>
      </c>
      <c r="Y9">
        <f>Y8+1</f>
        <v>1</v>
      </c>
      <c r="Z9" s="2">
        <v>7.4078113435072002E-14</v>
      </c>
      <c r="AA9">
        <v>-78.9094720878266</v>
      </c>
      <c r="AB9">
        <v>0</v>
      </c>
      <c r="AC9">
        <v>9.9452999999999996</v>
      </c>
      <c r="AD9">
        <v>5.2405279121733797</v>
      </c>
      <c r="AE9">
        <v>729.76762110816298</v>
      </c>
      <c r="AF9">
        <v>0.415418618071348</v>
      </c>
      <c r="AG9">
        <v>0.24390530152151099</v>
      </c>
      <c r="AI9">
        <f>AC24</f>
        <v>10012</v>
      </c>
      <c r="AJ9">
        <v>1.474E-2</v>
      </c>
      <c r="AK9">
        <f t="shared" si="1"/>
        <v>7.37</v>
      </c>
      <c r="AL9">
        <f>Y24</f>
        <v>16</v>
      </c>
      <c r="AN9">
        <v>4.0623142488586597</v>
      </c>
      <c r="AO9">
        <v>-80.087685751141393</v>
      </c>
      <c r="AP9">
        <v>0</v>
      </c>
      <c r="AQ9">
        <v>9.9452999999999996</v>
      </c>
      <c r="AR9">
        <v>5.7449799053572796</v>
      </c>
      <c r="AS9">
        <v>722.82982310863497</v>
      </c>
      <c r="AT9">
        <v>0.310396956036877</v>
      </c>
      <c r="AU9">
        <v>0.11233232303406999</v>
      </c>
    </row>
    <row r="10" spans="1:47" x14ac:dyDescent="0.25">
      <c r="A10">
        <f t="shared" ref="A10:A73" si="2">A9+1</f>
        <v>2</v>
      </c>
      <c r="B10" s="2">
        <v>7.4064560907915996E-14</v>
      </c>
      <c r="C10" s="2">
        <v>-78.9016165530373</v>
      </c>
      <c r="D10" s="2">
        <v>0</v>
      </c>
      <c r="E10" s="2">
        <v>110.77</v>
      </c>
      <c r="F10" s="2">
        <v>5.2483834469626203</v>
      </c>
      <c r="G10" s="2">
        <v>729.97762594232802</v>
      </c>
      <c r="H10" s="2">
        <v>0.55513673782498696</v>
      </c>
      <c r="I10" s="2">
        <v>0.27917213449853601</v>
      </c>
      <c r="K10">
        <f>E31</f>
        <v>15026</v>
      </c>
      <c r="L10" s="2">
        <v>1.519E-2</v>
      </c>
      <c r="M10">
        <f t="shared" si="0"/>
        <v>7.5949999999999998</v>
      </c>
      <c r="N10">
        <f>A31</f>
        <v>23</v>
      </c>
      <c r="P10" s="2">
        <v>4.0678278516202298</v>
      </c>
      <c r="Q10" s="2">
        <v>-80.082172148379797</v>
      </c>
      <c r="R10" s="2">
        <v>0</v>
      </c>
      <c r="S10" s="2">
        <v>110.77</v>
      </c>
      <c r="T10" s="2">
        <v>5.7527773171602297</v>
      </c>
      <c r="U10" s="2">
        <v>723.18564674706897</v>
      </c>
      <c r="V10" s="2">
        <v>0.205109429715192</v>
      </c>
      <c r="W10" s="2">
        <v>4.5454228540852702E-2</v>
      </c>
      <c r="Y10">
        <f t="shared" ref="Y10:Y73" si="3">Y9+1</f>
        <v>2</v>
      </c>
      <c r="Z10" s="2">
        <v>7.4078113435072002E-14</v>
      </c>
      <c r="AA10">
        <v>-78.902537328149407</v>
      </c>
      <c r="AB10">
        <v>0</v>
      </c>
      <c r="AC10">
        <v>110.55</v>
      </c>
      <c r="AD10">
        <v>5.2474626718505597</v>
      </c>
      <c r="AE10">
        <v>729.92999999999904</v>
      </c>
      <c r="AF10">
        <v>0.550508310628539</v>
      </c>
      <c r="AG10">
        <v>0.26064584328318702</v>
      </c>
      <c r="AI10">
        <f>AC31</f>
        <v>15018</v>
      </c>
      <c r="AJ10">
        <v>1.5010000000000001E-2</v>
      </c>
      <c r="AK10">
        <f t="shared" si="1"/>
        <v>7.5050000000000008</v>
      </c>
      <c r="AL10">
        <f>Y31</f>
        <v>23</v>
      </c>
      <c r="AN10">
        <v>4.0671782362245201</v>
      </c>
      <c r="AO10">
        <v>-80.082821763775499</v>
      </c>
      <c r="AP10">
        <v>0</v>
      </c>
      <c r="AQ10">
        <v>110.55</v>
      </c>
      <c r="AR10">
        <v>5.7518586222572896</v>
      </c>
      <c r="AS10">
        <v>723.32568677352697</v>
      </c>
      <c r="AT10">
        <v>0.37144249467984702</v>
      </c>
      <c r="AU10">
        <v>6.9344049039244501E-2</v>
      </c>
    </row>
    <row r="11" spans="1:47" x14ac:dyDescent="0.25">
      <c r="A11">
        <f t="shared" si="2"/>
        <v>3</v>
      </c>
      <c r="B11" s="2">
        <v>7.4051008380759902E-14</v>
      </c>
      <c r="C11" s="2">
        <v>-78.871255198600693</v>
      </c>
      <c r="D11" s="2">
        <v>0</v>
      </c>
      <c r="E11" s="2">
        <v>503.65</v>
      </c>
      <c r="F11" s="2">
        <v>5.2787448013992604</v>
      </c>
      <c r="G11" s="2">
        <v>732.00147508789496</v>
      </c>
      <c r="H11" s="2">
        <v>0.31243969402309701</v>
      </c>
      <c r="I11" s="2">
        <v>0.238971402235128</v>
      </c>
      <c r="K11">
        <f>E47</f>
        <v>25034</v>
      </c>
      <c r="L11" s="2">
        <v>1.789E-2</v>
      </c>
      <c r="M11">
        <f t="shared" si="0"/>
        <v>8.9450000000000003</v>
      </c>
      <c r="N11">
        <f>A47</f>
        <v>39</v>
      </c>
      <c r="P11" s="2">
        <v>4.0892453547637002</v>
      </c>
      <c r="Q11" s="2">
        <v>-80.060754645236301</v>
      </c>
      <c r="R11" s="2">
        <v>0</v>
      </c>
      <c r="S11" s="2">
        <v>503.65</v>
      </c>
      <c r="T11" s="2">
        <v>5.7830662405778899</v>
      </c>
      <c r="U11" s="2">
        <v>725.628830415415</v>
      </c>
      <c r="V11" s="2">
        <v>0.29688093856854902</v>
      </c>
      <c r="W11" s="2">
        <v>6.5348512949402707E-2</v>
      </c>
      <c r="Y11">
        <f t="shared" si="3"/>
        <v>3</v>
      </c>
      <c r="Z11" s="2">
        <v>7.4051008380759902E-14</v>
      </c>
      <c r="AA11">
        <v>-78.875474683899796</v>
      </c>
      <c r="AB11">
        <v>0</v>
      </c>
      <c r="AC11">
        <v>502.77</v>
      </c>
      <c r="AD11">
        <v>5.27452531610016</v>
      </c>
      <c r="AE11">
        <v>731.88775904055399</v>
      </c>
      <c r="AF11">
        <v>0.34251410554781297</v>
      </c>
      <c r="AG11">
        <v>0.30309144500280699</v>
      </c>
      <c r="AI11">
        <f>AC47</f>
        <v>25029</v>
      </c>
      <c r="AJ11">
        <v>1.736E-2</v>
      </c>
      <c r="AK11">
        <f t="shared" si="1"/>
        <v>8.68</v>
      </c>
      <c r="AL11">
        <f>Y47</f>
        <v>39</v>
      </c>
      <c r="AN11">
        <v>4.0861856490303703</v>
      </c>
      <c r="AO11">
        <v>-80.063814350969693</v>
      </c>
      <c r="AP11">
        <v>0</v>
      </c>
      <c r="AQ11">
        <v>502.77</v>
      </c>
      <c r="AR11">
        <v>5.7787391632329497</v>
      </c>
      <c r="AS11">
        <v>725.48452850148794</v>
      </c>
      <c r="AT11">
        <v>7.8260093325913702E-2</v>
      </c>
      <c r="AU11">
        <v>4.0481957458915301E-2</v>
      </c>
    </row>
    <row r="12" spans="1:47" x14ac:dyDescent="0.25">
      <c r="A12">
        <f t="shared" si="2"/>
        <v>4</v>
      </c>
      <c r="B12" s="2">
        <v>7.4010350799291696E-14</v>
      </c>
      <c r="C12" s="2">
        <v>-78.831979034668905</v>
      </c>
      <c r="D12" s="2">
        <v>0</v>
      </c>
      <c r="E12" s="2">
        <v>1008.3</v>
      </c>
      <c r="F12" s="2">
        <v>5.3180209653310797</v>
      </c>
      <c r="G12" s="2">
        <v>734.37</v>
      </c>
      <c r="H12" s="2">
        <v>0.41338856031605797</v>
      </c>
      <c r="I12" s="2">
        <v>0.24514415664499001</v>
      </c>
      <c r="K12">
        <f>E54</f>
        <v>30028</v>
      </c>
      <c r="L12" s="2">
        <v>1.823E-2</v>
      </c>
      <c r="M12">
        <f t="shared" si="0"/>
        <v>9.1150000000000002</v>
      </c>
      <c r="N12">
        <f>A54</f>
        <v>46</v>
      </c>
      <c r="P12" s="2">
        <v>4.11673201194938</v>
      </c>
      <c r="Q12" s="2">
        <v>-80.033267988050696</v>
      </c>
      <c r="R12" s="2">
        <v>0</v>
      </c>
      <c r="S12" s="2">
        <v>1008.3</v>
      </c>
      <c r="T12" s="2">
        <v>5.8219382439541798</v>
      </c>
      <c r="U12" s="2">
        <v>728.28712442641199</v>
      </c>
      <c r="V12" s="2">
        <v>0.14884576478039199</v>
      </c>
      <c r="W12" s="2">
        <v>1.92876036689766E-2</v>
      </c>
      <c r="Y12">
        <f t="shared" si="3"/>
        <v>4</v>
      </c>
      <c r="Z12" s="2">
        <v>7.4010350799291696E-14</v>
      </c>
      <c r="AA12">
        <v>-78.840513193851905</v>
      </c>
      <c r="AB12">
        <v>0</v>
      </c>
      <c r="AC12">
        <v>1005.2</v>
      </c>
      <c r="AD12">
        <v>5.3094868061480103</v>
      </c>
      <c r="AE12">
        <v>734.26302425674396</v>
      </c>
      <c r="AF12">
        <v>0.33464270293910398</v>
      </c>
      <c r="AG12">
        <v>0.33176813719765802</v>
      </c>
      <c r="AI12">
        <f>AC54</f>
        <v>30032</v>
      </c>
      <c r="AJ12">
        <v>1.7739999999999999E-2</v>
      </c>
      <c r="AK12">
        <f t="shared" si="1"/>
        <v>8.8699999999999992</v>
      </c>
      <c r="AL12">
        <f>Y54</f>
        <v>46</v>
      </c>
      <c r="AN12">
        <v>4.1107567643427201</v>
      </c>
      <c r="AO12">
        <v>-80.039243235657295</v>
      </c>
      <c r="AP12">
        <v>0</v>
      </c>
      <c r="AQ12">
        <v>1005.2</v>
      </c>
      <c r="AR12">
        <v>5.8134879677503104</v>
      </c>
      <c r="AS12">
        <v>728.01873986511998</v>
      </c>
      <c r="AT12">
        <v>0.41267637341807401</v>
      </c>
      <c r="AU12">
        <v>8.0422218155645098E-2</v>
      </c>
    </row>
    <row r="13" spans="1:47" x14ac:dyDescent="0.25">
      <c r="A13">
        <f t="shared" si="2"/>
        <v>5</v>
      </c>
      <c r="B13" s="2">
        <v>7.3929035636355296E-14</v>
      </c>
      <c r="C13" s="2">
        <v>-78.752688189622603</v>
      </c>
      <c r="D13" s="2">
        <v>0</v>
      </c>
      <c r="E13" s="2">
        <v>2013.5</v>
      </c>
      <c r="F13" s="2">
        <v>5.3973118103773903</v>
      </c>
      <c r="G13" s="2">
        <v>739.26979205133796</v>
      </c>
      <c r="H13" s="2">
        <v>0.22120739231415401</v>
      </c>
      <c r="I13" s="2">
        <v>0.21618789962805901</v>
      </c>
      <c r="K13">
        <f>E70</f>
        <v>40033</v>
      </c>
      <c r="L13" s="2">
        <v>2.222E-2</v>
      </c>
      <c r="M13">
        <f t="shared" si="0"/>
        <v>11.11</v>
      </c>
      <c r="N13">
        <f>A70</f>
        <v>62</v>
      </c>
      <c r="P13" s="2">
        <v>4.17248963624104</v>
      </c>
      <c r="Q13" s="2">
        <v>-79.977510363758995</v>
      </c>
      <c r="R13" s="2">
        <v>0</v>
      </c>
      <c r="S13" s="2">
        <v>2013.5</v>
      </c>
      <c r="T13" s="2">
        <v>5.9007914324331496</v>
      </c>
      <c r="U13" s="2">
        <v>734.29996215942504</v>
      </c>
      <c r="V13" s="2">
        <v>0.16607193828248301</v>
      </c>
      <c r="W13" s="2">
        <v>5.49461105752359E-2</v>
      </c>
      <c r="Y13">
        <f t="shared" si="3"/>
        <v>5</v>
      </c>
      <c r="Z13" s="2">
        <v>7.3942588163511402E-14</v>
      </c>
      <c r="AA13">
        <v>-78.769923933241699</v>
      </c>
      <c r="AB13">
        <v>0</v>
      </c>
      <c r="AC13">
        <v>2009.3</v>
      </c>
      <c r="AD13">
        <v>5.3800760667582699</v>
      </c>
      <c r="AE13">
        <v>738.27754887692299</v>
      </c>
      <c r="AF13">
        <v>0.46655318633837001</v>
      </c>
      <c r="AG13">
        <v>0.35365377601547299</v>
      </c>
      <c r="AI13">
        <f>AC70</f>
        <v>40040</v>
      </c>
      <c r="AJ13">
        <v>2.103E-2</v>
      </c>
      <c r="AK13">
        <f t="shared" si="1"/>
        <v>10.515000000000001</v>
      </c>
      <c r="AL13">
        <f>Y70</f>
        <v>62</v>
      </c>
      <c r="AN13">
        <v>4.1603930936199101</v>
      </c>
      <c r="AO13">
        <v>-79.989606906380104</v>
      </c>
      <c r="AP13">
        <v>0</v>
      </c>
      <c r="AQ13">
        <v>2009.3</v>
      </c>
      <c r="AR13">
        <v>5.8836843378005401</v>
      </c>
      <c r="AS13">
        <v>733.16032093784702</v>
      </c>
      <c r="AT13">
        <v>0.37583914791413298</v>
      </c>
      <c r="AU13">
        <v>4.9174968661155401E-2</v>
      </c>
    </row>
    <row r="14" spans="1:47" x14ac:dyDescent="0.25">
      <c r="A14">
        <f t="shared" si="2"/>
        <v>6</v>
      </c>
      <c r="B14" s="2">
        <v>7.3861273000574901E-14</v>
      </c>
      <c r="C14" s="2">
        <v>-78.671834003230401</v>
      </c>
      <c r="D14" s="2">
        <v>0</v>
      </c>
      <c r="E14" s="2">
        <v>3016.4</v>
      </c>
      <c r="F14" s="2">
        <v>5.4781659967695404</v>
      </c>
      <c r="G14" s="2">
        <v>744.28451062031104</v>
      </c>
      <c r="H14" s="2">
        <v>0.25916047621295002</v>
      </c>
      <c r="I14" s="2">
        <v>0.22181631655919801</v>
      </c>
      <c r="K14">
        <f>E77</f>
        <v>45030</v>
      </c>
      <c r="L14" s="2">
        <v>2.274E-2</v>
      </c>
      <c r="M14">
        <f t="shared" si="0"/>
        <v>11.37</v>
      </c>
      <c r="N14">
        <f>A77</f>
        <v>69</v>
      </c>
      <c r="P14" s="2">
        <v>4.2296530316911598</v>
      </c>
      <c r="Q14" s="2">
        <v>-79.920346968308905</v>
      </c>
      <c r="R14" s="2">
        <v>0</v>
      </c>
      <c r="S14" s="2">
        <v>3016.4</v>
      </c>
      <c r="T14" s="2">
        <v>5.9816326815500203</v>
      </c>
      <c r="U14" s="2">
        <v>740.48387442663795</v>
      </c>
      <c r="V14" s="2">
        <v>0.49755542509890499</v>
      </c>
      <c r="W14" s="2">
        <v>1.31815368202677E-2</v>
      </c>
      <c r="Y14">
        <f t="shared" si="3"/>
        <v>6</v>
      </c>
      <c r="Z14" s="2">
        <v>7.3874825527730995E-14</v>
      </c>
      <c r="AA14">
        <v>-78.698193232973296</v>
      </c>
      <c r="AB14">
        <v>0</v>
      </c>
      <c r="AC14">
        <v>3012.2</v>
      </c>
      <c r="AD14">
        <v>5.4518067670266204</v>
      </c>
      <c r="AE14">
        <v>742.56780046448603</v>
      </c>
      <c r="AF14">
        <v>0.463565329204709</v>
      </c>
      <c r="AG14">
        <v>0.34072237294358099</v>
      </c>
      <c r="AI14">
        <f>AC77</f>
        <v>45039</v>
      </c>
      <c r="AJ14">
        <v>2.1590000000000002E-2</v>
      </c>
      <c r="AK14">
        <f t="shared" si="1"/>
        <v>10.795</v>
      </c>
      <c r="AL14">
        <f>Y77</f>
        <v>69</v>
      </c>
      <c r="AN14">
        <v>4.2110384131984402</v>
      </c>
      <c r="AO14">
        <v>-79.938961586801597</v>
      </c>
      <c r="AP14">
        <v>0</v>
      </c>
      <c r="AQ14">
        <v>3012.2</v>
      </c>
      <c r="AR14">
        <v>5.9553076356192003</v>
      </c>
      <c r="AS14">
        <v>738.67631466855198</v>
      </c>
      <c r="AT14">
        <v>0.27153872482233998</v>
      </c>
      <c r="AU14">
        <v>9.03886437108046E-2</v>
      </c>
    </row>
    <row r="15" spans="1:47" x14ac:dyDescent="0.25">
      <c r="A15">
        <f t="shared" si="2"/>
        <v>7</v>
      </c>
      <c r="B15" s="2">
        <v>7.3786734101216599E-14</v>
      </c>
      <c r="C15" s="2">
        <v>-78.589319743263204</v>
      </c>
      <c r="D15" s="2">
        <v>0</v>
      </c>
      <c r="E15" s="2">
        <v>4019.9</v>
      </c>
      <c r="F15" s="2">
        <v>5.5606802567367097</v>
      </c>
      <c r="G15" s="2">
        <v>749.38876369841</v>
      </c>
      <c r="H15" s="2">
        <v>0.27740790734735898</v>
      </c>
      <c r="I15" s="2">
        <v>0.20247639390010799</v>
      </c>
      <c r="K15">
        <f>E93</f>
        <v>55023</v>
      </c>
      <c r="L15" s="2">
        <v>2.9690000000000001E-2</v>
      </c>
      <c r="M15">
        <f t="shared" si="0"/>
        <v>14.845000000000001</v>
      </c>
      <c r="N15">
        <f>A93</f>
        <v>85</v>
      </c>
      <c r="P15" s="2">
        <v>4.28815993349395</v>
      </c>
      <c r="Q15" s="2">
        <v>-79.861840066506105</v>
      </c>
      <c r="R15" s="2">
        <v>0</v>
      </c>
      <c r="S15" s="2">
        <v>4019.9</v>
      </c>
      <c r="T15" s="2">
        <v>6.0643739355719504</v>
      </c>
      <c r="U15" s="2">
        <v>747.01351344812804</v>
      </c>
      <c r="V15" s="2">
        <v>0.39805886345596397</v>
      </c>
      <c r="W15" s="2">
        <v>4.9146898263652601E-2</v>
      </c>
      <c r="Y15">
        <f t="shared" si="3"/>
        <v>7</v>
      </c>
      <c r="Z15" s="2">
        <v>7.3807062891950702E-14</v>
      </c>
      <c r="AA15">
        <v>-78.625227719990207</v>
      </c>
      <c r="AB15">
        <v>0</v>
      </c>
      <c r="AC15">
        <v>4009.4</v>
      </c>
      <c r="AD15">
        <v>5.5247722800097199</v>
      </c>
      <c r="AE15">
        <v>747.16213584825402</v>
      </c>
      <c r="AF15">
        <v>0.39664144181035799</v>
      </c>
      <c r="AG15">
        <v>0.31163718338451302</v>
      </c>
      <c r="AI15">
        <f>AC93</f>
        <v>55033</v>
      </c>
      <c r="AJ15">
        <v>2.6839999999999999E-2</v>
      </c>
      <c r="AK15">
        <f t="shared" si="1"/>
        <v>13.42</v>
      </c>
      <c r="AL15">
        <f>Y93</f>
        <v>85</v>
      </c>
      <c r="AN15">
        <v>4.2627751263714604</v>
      </c>
      <c r="AO15">
        <v>-79.887224873628597</v>
      </c>
      <c r="AP15">
        <v>0</v>
      </c>
      <c r="AQ15">
        <v>4009.4</v>
      </c>
      <c r="AR15">
        <v>6.0284743970610899</v>
      </c>
      <c r="AS15">
        <v>744.50408398173499</v>
      </c>
      <c r="AT15">
        <v>0.104701290857364</v>
      </c>
      <c r="AU15">
        <v>7.5113312904597496E-2</v>
      </c>
    </row>
    <row r="16" spans="1:47" x14ac:dyDescent="0.25">
      <c r="A16">
        <f t="shared" si="2"/>
        <v>8</v>
      </c>
      <c r="B16" s="2">
        <v>7.3705418938280198E-14</v>
      </c>
      <c r="C16" s="2">
        <v>-78.505107207834499</v>
      </c>
      <c r="D16" s="2">
        <v>0</v>
      </c>
      <c r="E16" s="2">
        <v>5022.6000000000004</v>
      </c>
      <c r="F16" s="2">
        <v>5.6448927921654199</v>
      </c>
      <c r="G16" s="2">
        <v>754.62237631423898</v>
      </c>
      <c r="H16" s="2">
        <v>0.427609595368455</v>
      </c>
      <c r="I16" s="2">
        <v>0.23256276956282501</v>
      </c>
      <c r="K16">
        <f>E100</f>
        <v>60017</v>
      </c>
      <c r="L16" s="2">
        <v>3.0640000000000001E-2</v>
      </c>
      <c r="M16">
        <f t="shared" si="0"/>
        <v>15.32</v>
      </c>
      <c r="N16">
        <f>A100</f>
        <v>92</v>
      </c>
      <c r="P16" s="2">
        <v>4.3481675486598101</v>
      </c>
      <c r="Q16" s="2">
        <v>-79.801832451340204</v>
      </c>
      <c r="R16" s="2">
        <v>0</v>
      </c>
      <c r="S16" s="2">
        <v>5022.6000000000004</v>
      </c>
      <c r="T16" s="2">
        <v>6.1492375187851804</v>
      </c>
      <c r="U16" s="2">
        <v>753.72128933789304</v>
      </c>
      <c r="V16" s="2">
        <v>7.9038657699825904E-2</v>
      </c>
      <c r="W16" s="2">
        <v>6.12857966119651E-2</v>
      </c>
      <c r="Y16">
        <f t="shared" si="3"/>
        <v>8</v>
      </c>
      <c r="Z16" s="2">
        <v>7.3746076519748405E-14</v>
      </c>
      <c r="AA16">
        <v>-78.550960151319202</v>
      </c>
      <c r="AB16">
        <v>0</v>
      </c>
      <c r="AC16">
        <v>5008.7</v>
      </c>
      <c r="AD16">
        <v>5.5990398486807598</v>
      </c>
      <c r="AE16">
        <v>751.68193377626005</v>
      </c>
      <c r="AF16">
        <v>0.330354783081582</v>
      </c>
      <c r="AG16">
        <v>0.26492512351091402</v>
      </c>
      <c r="AI16">
        <f>AC100</f>
        <v>60033</v>
      </c>
      <c r="AJ16">
        <v>2.7799999999999998E-2</v>
      </c>
      <c r="AK16">
        <f t="shared" si="1"/>
        <v>13.899999999999999</v>
      </c>
      <c r="AL16">
        <f>Y100</f>
        <v>92</v>
      </c>
      <c r="AN16">
        <v>4.3157271462526401</v>
      </c>
      <c r="AO16">
        <v>-79.834272853747393</v>
      </c>
      <c r="AP16">
        <v>0</v>
      </c>
      <c r="AQ16">
        <v>5008.7</v>
      </c>
      <c r="AR16">
        <v>6.1033598617321099</v>
      </c>
      <c r="AS16">
        <v>750.02598370062196</v>
      </c>
      <c r="AT16">
        <v>0.49859483824225098</v>
      </c>
      <c r="AU16">
        <v>2.27277939043126E-2</v>
      </c>
    </row>
    <row r="17" spans="1:47" x14ac:dyDescent="0.25">
      <c r="A17">
        <f t="shared" si="2"/>
        <v>9</v>
      </c>
      <c r="B17" s="2">
        <v>7.3624103775343697E-14</v>
      </c>
      <c r="C17" s="2">
        <v>-78.419118718422794</v>
      </c>
      <c r="D17" s="2">
        <v>0</v>
      </c>
      <c r="E17" s="2">
        <v>6025.1</v>
      </c>
      <c r="F17" s="2">
        <v>5.7308812815771404</v>
      </c>
      <c r="G17" s="2">
        <v>760.34181567318103</v>
      </c>
      <c r="H17" s="2">
        <v>0.193319410758335</v>
      </c>
      <c r="I17" s="2">
        <v>0.22552142519399901</v>
      </c>
      <c r="P17" s="2">
        <v>4.4097838644505698</v>
      </c>
      <c r="Q17" s="2">
        <v>-79.740216135549502</v>
      </c>
      <c r="R17" s="2">
        <v>0</v>
      </c>
      <c r="S17" s="2">
        <v>6025.1</v>
      </c>
      <c r="T17" s="2">
        <v>6.2363761482399198</v>
      </c>
      <c r="U17" s="2">
        <v>760.38906146591899</v>
      </c>
      <c r="V17" s="2">
        <v>0.290765990054837</v>
      </c>
      <c r="W17" s="2">
        <v>3.2432203668670501E-2</v>
      </c>
      <c r="Y17">
        <f t="shared" si="3"/>
        <v>9</v>
      </c>
      <c r="Z17" s="2">
        <v>7.3678313883967998E-14</v>
      </c>
      <c r="AA17">
        <v>-78.475324546969603</v>
      </c>
      <c r="AB17">
        <v>0</v>
      </c>
      <c r="AC17">
        <v>6011.6</v>
      </c>
      <c r="AD17">
        <v>5.6746754530303498</v>
      </c>
      <c r="AE17">
        <v>756.58</v>
      </c>
      <c r="AF17">
        <v>0.26480951153173099</v>
      </c>
      <c r="AG17">
        <v>0.28367470755851398</v>
      </c>
      <c r="AN17">
        <v>4.3697846878233602</v>
      </c>
      <c r="AO17">
        <v>-79.780215312176693</v>
      </c>
      <c r="AP17">
        <v>0</v>
      </c>
      <c r="AQ17">
        <v>6011.6</v>
      </c>
      <c r="AR17">
        <v>6.17980877016997</v>
      </c>
      <c r="AS17">
        <v>756.00867618030497</v>
      </c>
      <c r="AT17">
        <v>0.52854151053256104</v>
      </c>
      <c r="AU17">
        <v>9.7049705598288197E-2</v>
      </c>
    </row>
    <row r="18" spans="1:47" x14ac:dyDescent="0.25">
      <c r="A18">
        <f t="shared" si="2"/>
        <v>10</v>
      </c>
      <c r="B18" s="2">
        <v>7.3542788612407297E-14</v>
      </c>
      <c r="C18" s="2">
        <v>-78.331194873494894</v>
      </c>
      <c r="D18" s="2">
        <v>0</v>
      </c>
      <c r="E18" s="2">
        <v>7027.2</v>
      </c>
      <c r="F18" s="2">
        <v>5.8188051265050103</v>
      </c>
      <c r="G18" s="2">
        <v>765.71631901862702</v>
      </c>
      <c r="H18" s="2">
        <v>0.35804976975484398</v>
      </c>
      <c r="I18" s="2">
        <v>0.20870835886872299</v>
      </c>
      <c r="P18" s="2">
        <v>4.47303312996715</v>
      </c>
      <c r="Q18" s="2">
        <v>-79.676966870032899</v>
      </c>
      <c r="R18" s="2">
        <v>0</v>
      </c>
      <c r="S18" s="2">
        <v>7027.2</v>
      </c>
      <c r="T18" s="2">
        <v>6.3258241173435996</v>
      </c>
      <c r="U18" s="2">
        <v>767.07140769939201</v>
      </c>
      <c r="V18" s="2">
        <v>0.55575650742308302</v>
      </c>
      <c r="W18" s="2">
        <v>5.2604325041300699E-2</v>
      </c>
      <c r="Y18">
        <f t="shared" si="3"/>
        <v>10</v>
      </c>
      <c r="Z18" s="2">
        <v>7.3603774984609594E-14</v>
      </c>
      <c r="AA18">
        <v>-78.398239970832506</v>
      </c>
      <c r="AB18">
        <v>0</v>
      </c>
      <c r="AC18">
        <v>7014.3</v>
      </c>
      <c r="AD18">
        <v>5.7517600291674897</v>
      </c>
      <c r="AE18">
        <v>761.60295958616302</v>
      </c>
      <c r="AF18">
        <v>0.51064125314327702</v>
      </c>
      <c r="AG18">
        <v>0.31352582865038098</v>
      </c>
      <c r="AN18">
        <v>4.4250937069109497</v>
      </c>
      <c r="AO18">
        <v>-79.724906293089106</v>
      </c>
      <c r="AP18">
        <v>0</v>
      </c>
      <c r="AQ18">
        <v>7014.3</v>
      </c>
      <c r="AR18">
        <v>6.2580275350851799</v>
      </c>
      <c r="AS18">
        <v>761.79290829786896</v>
      </c>
      <c r="AT18">
        <v>0.57691345484937095</v>
      </c>
      <c r="AU18">
        <v>0.108317967260603</v>
      </c>
    </row>
    <row r="19" spans="1:47" x14ac:dyDescent="0.25">
      <c r="A19">
        <f t="shared" si="2"/>
        <v>11</v>
      </c>
      <c r="B19" s="2">
        <v>7.34546971858929E-14</v>
      </c>
      <c r="C19" s="2">
        <v>-78.241385638967003</v>
      </c>
      <c r="D19" s="2">
        <v>0</v>
      </c>
      <c r="E19" s="2">
        <v>8024</v>
      </c>
      <c r="F19" s="2">
        <v>5.908614361033</v>
      </c>
      <c r="G19" s="2">
        <v>771.42297062127204</v>
      </c>
      <c r="H19" s="2">
        <v>9.1853882548208296E-2</v>
      </c>
      <c r="I19" s="2">
        <v>0.231592982803182</v>
      </c>
      <c r="P19" s="2">
        <v>4.5379399723400802</v>
      </c>
      <c r="Q19" s="2">
        <v>-79.612060027659894</v>
      </c>
      <c r="R19" s="2">
        <v>0</v>
      </c>
      <c r="S19" s="2">
        <v>8024</v>
      </c>
      <c r="T19" s="2">
        <v>6.4176162541182196</v>
      </c>
      <c r="U19" s="2">
        <v>774.17794297459602</v>
      </c>
      <c r="V19" s="2">
        <v>0.53783331952719204</v>
      </c>
      <c r="W19" s="2">
        <v>4.63037168261764E-2</v>
      </c>
      <c r="Y19">
        <f t="shared" si="3"/>
        <v>11</v>
      </c>
      <c r="Z19" s="2">
        <v>7.3529236085251304E-14</v>
      </c>
      <c r="AA19">
        <v>-78.319636167593799</v>
      </c>
      <c r="AB19">
        <v>0</v>
      </c>
      <c r="AC19">
        <v>8016.8</v>
      </c>
      <c r="AD19">
        <v>5.8303638324062002</v>
      </c>
      <c r="AE19">
        <v>766.63297679887205</v>
      </c>
      <c r="AF19">
        <v>0.30511146308058801</v>
      </c>
      <c r="AG19">
        <v>0.32440046355496999</v>
      </c>
      <c r="AN19">
        <v>4.4816507704410702</v>
      </c>
      <c r="AO19">
        <v>-79.668349229558999</v>
      </c>
      <c r="AP19">
        <v>0</v>
      </c>
      <c r="AQ19">
        <v>8016.8</v>
      </c>
      <c r="AR19">
        <v>6.3380113013774801</v>
      </c>
      <c r="AS19">
        <v>767.947284342741</v>
      </c>
      <c r="AT19">
        <v>0.62343095845664998</v>
      </c>
      <c r="AU19">
        <v>7.5365169403747906E-2</v>
      </c>
    </row>
    <row r="20" spans="1:47" x14ac:dyDescent="0.25">
      <c r="A20">
        <f t="shared" si="2"/>
        <v>12</v>
      </c>
      <c r="B20" s="2">
        <v>7.33733820229565E-14</v>
      </c>
      <c r="C20" s="2">
        <v>-78.149568213993703</v>
      </c>
      <c r="D20" s="2">
        <v>0</v>
      </c>
      <c r="E20" s="2">
        <v>9022.7000000000007</v>
      </c>
      <c r="F20" s="2">
        <v>6.0004317860062404</v>
      </c>
      <c r="G20" s="2">
        <v>776.865954968452</v>
      </c>
      <c r="H20" s="2">
        <v>0.40897229483596798</v>
      </c>
      <c r="I20" s="2">
        <v>0.232455317901059</v>
      </c>
      <c r="P20" s="2">
        <v>4.6046493195874998</v>
      </c>
      <c r="Q20" s="2">
        <v>-79.545350680412497</v>
      </c>
      <c r="R20" s="2">
        <v>0</v>
      </c>
      <c r="S20" s="2">
        <v>9022.7000000000007</v>
      </c>
      <c r="T20" s="2">
        <v>6.5119575177325801</v>
      </c>
      <c r="U20" s="2">
        <v>781.07153173136396</v>
      </c>
      <c r="V20" s="2">
        <v>0.44423729064885098</v>
      </c>
      <c r="W20" s="2">
        <v>8.4422201646457098E-2</v>
      </c>
      <c r="Y20">
        <f t="shared" si="3"/>
        <v>12</v>
      </c>
      <c r="Z20" s="2">
        <v>7.34546971858929E-14</v>
      </c>
      <c r="AA20">
        <v>-78.239478285987303</v>
      </c>
      <c r="AB20">
        <v>0</v>
      </c>
      <c r="AC20">
        <v>9013.5</v>
      </c>
      <c r="AD20">
        <v>5.9105217140126403</v>
      </c>
      <c r="AE20">
        <v>771.62298876740999</v>
      </c>
      <c r="AF20">
        <v>0.48076759113322898</v>
      </c>
      <c r="AG20">
        <v>0.34536663471683499</v>
      </c>
      <c r="AN20">
        <v>4.5395683006252403</v>
      </c>
      <c r="AO20">
        <v>-79.6104316993748</v>
      </c>
      <c r="AP20">
        <v>0</v>
      </c>
      <c r="AQ20">
        <v>9013.5</v>
      </c>
      <c r="AR20">
        <v>6.4199190580630798</v>
      </c>
      <c r="AS20">
        <v>774.435717988948</v>
      </c>
      <c r="AT20">
        <v>0.31817767679997799</v>
      </c>
      <c r="AU20">
        <v>5.9563881775531E-2</v>
      </c>
    </row>
    <row r="21" spans="1:47" x14ac:dyDescent="0.25">
      <c r="A21">
        <f t="shared" si="2"/>
        <v>13</v>
      </c>
      <c r="B21" s="2">
        <v>7.3325948177910196E-14</v>
      </c>
      <c r="C21" s="2">
        <v>-78.102707282894301</v>
      </c>
      <c r="D21" s="2">
        <v>0</v>
      </c>
      <c r="E21" s="2">
        <v>9523.6</v>
      </c>
      <c r="F21" s="2">
        <v>6.0472927171056599</v>
      </c>
      <c r="G21" s="2">
        <v>779.78560507326097</v>
      </c>
      <c r="H21" s="2">
        <v>0.26346369673303499</v>
      </c>
      <c r="I21" s="2">
        <v>0.18842986385921401</v>
      </c>
      <c r="P21" s="2">
        <v>4.6389098733615501</v>
      </c>
      <c r="Q21" s="2">
        <v>-79.511090126638507</v>
      </c>
      <c r="R21" s="2">
        <v>0</v>
      </c>
      <c r="S21" s="2">
        <v>9523.6</v>
      </c>
      <c r="T21" s="2">
        <v>6.5604092575342499</v>
      </c>
      <c r="U21" s="2">
        <v>784.73252580417898</v>
      </c>
      <c r="V21" s="2">
        <v>0.368779989794975</v>
      </c>
      <c r="W21" s="2">
        <v>5.8290427806621102E-2</v>
      </c>
      <c r="Y21">
        <f t="shared" si="3"/>
        <v>13</v>
      </c>
      <c r="Z21" s="2">
        <v>7.3414039604424694E-14</v>
      </c>
      <c r="AA21">
        <v>-78.198621817536306</v>
      </c>
      <c r="AB21">
        <v>0</v>
      </c>
      <c r="AC21">
        <v>9512.5</v>
      </c>
      <c r="AD21">
        <v>5.9513781824636602</v>
      </c>
      <c r="AE21">
        <v>774.33503326860398</v>
      </c>
      <c r="AF21">
        <v>0.14635974912940899</v>
      </c>
      <c r="AG21">
        <v>0.36101454229271202</v>
      </c>
      <c r="AN21">
        <v>4.5692466531309197</v>
      </c>
      <c r="AO21">
        <v>-79.580753346869102</v>
      </c>
      <c r="AP21">
        <v>0</v>
      </c>
      <c r="AQ21">
        <v>9512.5</v>
      </c>
      <c r="AR21">
        <v>6.4618905866855103</v>
      </c>
      <c r="AS21">
        <v>777.49161069167201</v>
      </c>
      <c r="AT21">
        <v>0.34735126289377199</v>
      </c>
      <c r="AU21">
        <v>6.1623778810027403E-2</v>
      </c>
    </row>
    <row r="22" spans="1:47" x14ac:dyDescent="0.25">
      <c r="A22">
        <f t="shared" si="2"/>
        <v>14</v>
      </c>
      <c r="B22" s="2">
        <v>7.32920668600201E-14</v>
      </c>
      <c r="C22" s="2">
        <v>-78.065705016313998</v>
      </c>
      <c r="D22" s="2">
        <v>0</v>
      </c>
      <c r="E22" s="2">
        <v>9914.2000000000007</v>
      </c>
      <c r="F22" s="2">
        <v>6.0842949836859104</v>
      </c>
      <c r="G22" s="2">
        <v>781.96298668831105</v>
      </c>
      <c r="H22" s="2">
        <v>0.42562254740227101</v>
      </c>
      <c r="I22" s="2">
        <v>0.22741703019475601</v>
      </c>
      <c r="P22" s="2">
        <v>4.6659836199597198</v>
      </c>
      <c r="Q22" s="2">
        <v>-79.484016380040302</v>
      </c>
      <c r="R22" s="2">
        <v>0</v>
      </c>
      <c r="S22" s="2">
        <v>9914.2000000000007</v>
      </c>
      <c r="T22" s="2">
        <v>6.5986973171576402</v>
      </c>
      <c r="U22" s="2">
        <v>787.47933130195304</v>
      </c>
      <c r="V22" s="2">
        <v>0.538435613387512</v>
      </c>
      <c r="W22" s="2">
        <v>5.8273792460289103E-2</v>
      </c>
      <c r="Y22">
        <f t="shared" si="3"/>
        <v>14</v>
      </c>
      <c r="Z22" s="2">
        <v>7.3386934550112506E-14</v>
      </c>
      <c r="AA22">
        <v>-78.166420853233106</v>
      </c>
      <c r="AB22">
        <v>0</v>
      </c>
      <c r="AC22">
        <v>9901.7999999999902</v>
      </c>
      <c r="AD22">
        <v>5.9835791467668198</v>
      </c>
      <c r="AE22">
        <v>776.37002316511496</v>
      </c>
      <c r="AF22">
        <v>9.6630743044421805E-2</v>
      </c>
      <c r="AG22">
        <v>0.37454141160607601</v>
      </c>
      <c r="AN22">
        <v>4.5926720788314697</v>
      </c>
      <c r="AO22">
        <v>-79.557327921168607</v>
      </c>
      <c r="AP22">
        <v>0</v>
      </c>
      <c r="AQ22">
        <v>9901.7999999999902</v>
      </c>
      <c r="AR22">
        <v>6.4950191414155896</v>
      </c>
      <c r="AS22">
        <v>780.05616005155196</v>
      </c>
      <c r="AT22">
        <v>0.50555443900810104</v>
      </c>
      <c r="AU22">
        <v>0.156929856082484</v>
      </c>
    </row>
    <row r="23" spans="1:47" x14ac:dyDescent="0.25">
      <c r="A23">
        <f t="shared" si="2"/>
        <v>15</v>
      </c>
      <c r="B23" s="2">
        <v>7.3285290596442002E-14</v>
      </c>
      <c r="C23" s="2">
        <v>-78.056138203599303</v>
      </c>
      <c r="D23" s="2">
        <v>0</v>
      </c>
      <c r="E23" s="2">
        <v>10014</v>
      </c>
      <c r="F23" s="2">
        <v>6.0938617964006996</v>
      </c>
      <c r="G23" s="2">
        <v>782.74</v>
      </c>
      <c r="H23" s="2">
        <v>0.60228015956082304</v>
      </c>
      <c r="I23" s="2">
        <v>0.19582099383820001</v>
      </c>
      <c r="P23" s="2">
        <v>4.6730006908547903</v>
      </c>
      <c r="Q23" s="2">
        <v>-79.476999309145199</v>
      </c>
      <c r="R23" s="2">
        <v>0</v>
      </c>
      <c r="S23" s="2">
        <v>10014</v>
      </c>
      <c r="T23" s="2">
        <v>6.6086209539855796</v>
      </c>
      <c r="U23" s="2">
        <v>788.45653726184105</v>
      </c>
      <c r="V23" s="2">
        <v>0.59810395859298704</v>
      </c>
      <c r="W23" s="2">
        <v>3.9139395929878397E-2</v>
      </c>
      <c r="Y23">
        <f t="shared" si="3"/>
        <v>15</v>
      </c>
      <c r="Z23" s="2">
        <v>7.3380158286534496E-14</v>
      </c>
      <c r="AA23">
        <v>-78.158118411816204</v>
      </c>
      <c r="AB23">
        <v>0</v>
      </c>
      <c r="AC23">
        <v>10002</v>
      </c>
      <c r="AD23">
        <v>5.9918815881837801</v>
      </c>
      <c r="AE23">
        <v>776.56665408009405</v>
      </c>
      <c r="AF23">
        <v>0.29392456483434998</v>
      </c>
      <c r="AG23">
        <v>0.367593001991254</v>
      </c>
      <c r="AN23">
        <v>4.5987443112022897</v>
      </c>
      <c r="AO23">
        <v>-79.551255688797696</v>
      </c>
      <c r="AP23">
        <v>0</v>
      </c>
      <c r="AQ23">
        <v>10002</v>
      </c>
      <c r="AR23">
        <v>6.5036065747882903</v>
      </c>
      <c r="AS23">
        <v>780.81741699286499</v>
      </c>
      <c r="AT23">
        <v>0.63298194228927995</v>
      </c>
      <c r="AU23">
        <v>0.166941700087442</v>
      </c>
    </row>
    <row r="24" spans="1:47" x14ac:dyDescent="0.25">
      <c r="A24">
        <f t="shared" si="2"/>
        <v>16</v>
      </c>
      <c r="B24" s="2">
        <v>7.3285290596442002E-14</v>
      </c>
      <c r="C24" s="2">
        <v>-78.055178815236204</v>
      </c>
      <c r="D24" s="2">
        <v>0</v>
      </c>
      <c r="E24" s="2">
        <v>10024</v>
      </c>
      <c r="F24" s="2">
        <v>6.0948211847638003</v>
      </c>
      <c r="G24" s="2">
        <v>434.87701171562998</v>
      </c>
      <c r="H24" s="2">
        <v>0.31105972876520999</v>
      </c>
      <c r="I24" s="2">
        <v>0.117573225791835</v>
      </c>
      <c r="P24" s="2">
        <v>4.67370492196941</v>
      </c>
      <c r="Q24" s="2">
        <v>-79.476295078030603</v>
      </c>
      <c r="R24" s="2">
        <v>0</v>
      </c>
      <c r="S24" s="2">
        <v>10024</v>
      </c>
      <c r="T24" s="2">
        <v>6.6096168871789196</v>
      </c>
      <c r="U24" s="2">
        <v>437.95435272759499</v>
      </c>
      <c r="V24" s="2">
        <v>0.35218726582977999</v>
      </c>
      <c r="W24" s="2">
        <v>2.0849980416753101E-3</v>
      </c>
      <c r="Y24">
        <f t="shared" si="3"/>
        <v>16</v>
      </c>
      <c r="Z24" s="2">
        <v>7.3380158286534496E-14</v>
      </c>
      <c r="AA24">
        <v>-78.157280471083695</v>
      </c>
      <c r="AB24">
        <v>0</v>
      </c>
      <c r="AC24">
        <v>10012</v>
      </c>
      <c r="AD24">
        <v>5.9927195289162096</v>
      </c>
      <c r="AE24">
        <v>431.50800526667501</v>
      </c>
      <c r="AF24">
        <v>9.3217733360565103E-2</v>
      </c>
      <c r="AG24">
        <v>0.20244950294751299</v>
      </c>
      <c r="AN24">
        <v>4.5993344014348096</v>
      </c>
      <c r="AO24">
        <v>-79.550665598565203</v>
      </c>
      <c r="AP24">
        <v>0</v>
      </c>
      <c r="AQ24">
        <v>10012</v>
      </c>
      <c r="AR24">
        <v>6.5044410883981296</v>
      </c>
      <c r="AS24">
        <v>433.81476944983802</v>
      </c>
      <c r="AT24">
        <v>0.32410964902450501</v>
      </c>
      <c r="AU24">
        <v>8.2623133792840794E-2</v>
      </c>
    </row>
    <row r="25" spans="1:47" x14ac:dyDescent="0.25">
      <c r="A25">
        <f t="shared" si="2"/>
        <v>17</v>
      </c>
      <c r="B25" s="2">
        <v>7.3285290596442002E-14</v>
      </c>
      <c r="C25" s="2">
        <v>-78.055001892289596</v>
      </c>
      <c r="D25" s="2">
        <v>0</v>
      </c>
      <c r="E25" s="2">
        <v>10034</v>
      </c>
      <c r="F25" s="2">
        <v>6.0949981077103699</v>
      </c>
      <c r="G25" s="2">
        <v>434.95505849465701</v>
      </c>
      <c r="H25" s="2">
        <v>0.24619613686543901</v>
      </c>
      <c r="I25" s="2">
        <v>0.109644916038388</v>
      </c>
      <c r="P25" s="2">
        <v>4.67383468821133</v>
      </c>
      <c r="Q25" s="2">
        <v>-79.476165311788705</v>
      </c>
      <c r="R25" s="2">
        <v>0</v>
      </c>
      <c r="S25" s="2">
        <v>10034</v>
      </c>
      <c r="T25" s="2">
        <v>6.6098004043581797</v>
      </c>
      <c r="U25" s="2">
        <v>438.05038627852798</v>
      </c>
      <c r="V25" s="2">
        <v>0.37518435091259</v>
      </c>
      <c r="W25" s="2">
        <v>-1.0159625302427699E-2</v>
      </c>
      <c r="Y25">
        <f t="shared" si="3"/>
        <v>17</v>
      </c>
      <c r="Z25" s="2">
        <v>7.3380158286534496E-14</v>
      </c>
      <c r="AA25">
        <v>-78.157062456378696</v>
      </c>
      <c r="AB25">
        <v>0</v>
      </c>
      <c r="AC25">
        <v>10022</v>
      </c>
      <c r="AD25">
        <v>5.9929375436212604</v>
      </c>
      <c r="AE25">
        <v>431.48700108116998</v>
      </c>
      <c r="AF25">
        <v>0.17038095999671099</v>
      </c>
      <c r="AG25">
        <v>0.17760394585928499</v>
      </c>
      <c r="AN25">
        <v>4.5994936145841203</v>
      </c>
      <c r="AO25">
        <v>-79.5505063854159</v>
      </c>
      <c r="AP25">
        <v>0</v>
      </c>
      <c r="AQ25">
        <v>10022</v>
      </c>
      <c r="AR25">
        <v>6.5046662497931997</v>
      </c>
      <c r="AS25">
        <v>433.83943696349701</v>
      </c>
      <c r="AT25">
        <v>0.29017066642900302</v>
      </c>
      <c r="AU25">
        <v>0.10679520198557101</v>
      </c>
    </row>
    <row r="26" spans="1:47" x14ac:dyDescent="0.25">
      <c r="A26">
        <f t="shared" si="2"/>
        <v>18</v>
      </c>
      <c r="B26" s="2">
        <v>7.3264961805707899E-14</v>
      </c>
      <c r="C26" s="2">
        <v>-78.037516139292507</v>
      </c>
      <c r="D26" s="2">
        <v>0</v>
      </c>
      <c r="E26" s="2">
        <v>11024</v>
      </c>
      <c r="F26" s="2">
        <v>6.1124838607074796</v>
      </c>
      <c r="G26" s="2">
        <v>435.57095286292503</v>
      </c>
      <c r="H26" s="2">
        <v>0.30462528426823599</v>
      </c>
      <c r="I26" s="2">
        <v>9.7818292741449805E-2</v>
      </c>
      <c r="P26" s="2">
        <v>4.68670681470687</v>
      </c>
      <c r="Q26" s="2">
        <v>-79.463293185293196</v>
      </c>
      <c r="R26" s="2">
        <v>0</v>
      </c>
      <c r="S26" s="2">
        <v>11024</v>
      </c>
      <c r="T26" s="2">
        <v>6.6280043402247601</v>
      </c>
      <c r="U26" s="2">
        <v>438.83003445871401</v>
      </c>
      <c r="V26" s="2">
        <v>0.24502712916461999</v>
      </c>
      <c r="W26" s="2">
        <v>-1.0018631344821401E-2</v>
      </c>
      <c r="Y26">
        <f t="shared" si="3"/>
        <v>18</v>
      </c>
      <c r="Z26" s="2">
        <v>7.3366605759378402E-14</v>
      </c>
      <c r="AA26">
        <v>-78.135499115917696</v>
      </c>
      <c r="AB26">
        <v>0</v>
      </c>
      <c r="AC26">
        <v>11014</v>
      </c>
      <c r="AD26">
        <v>6.0145008840823104</v>
      </c>
      <c r="AE26">
        <v>432.21665009829502</v>
      </c>
      <c r="AF26">
        <v>0.12496147037942699</v>
      </c>
      <c r="AG26">
        <v>0.17334170036087801</v>
      </c>
      <c r="AN26">
        <v>4.6152646574774998</v>
      </c>
      <c r="AO26">
        <v>-79.534735342522495</v>
      </c>
      <c r="AP26">
        <v>0</v>
      </c>
      <c r="AQ26">
        <v>11014</v>
      </c>
      <c r="AR26">
        <v>6.5269698725457896</v>
      </c>
      <c r="AS26">
        <v>434.83673725456498</v>
      </c>
      <c r="AT26">
        <v>0.378332337498896</v>
      </c>
      <c r="AU26">
        <v>9.5196612381892295E-2</v>
      </c>
    </row>
    <row r="27" spans="1:47" x14ac:dyDescent="0.25">
      <c r="A27">
        <f t="shared" si="2"/>
        <v>19</v>
      </c>
      <c r="B27" s="2">
        <v>7.3251409278551805E-14</v>
      </c>
      <c r="C27" s="2">
        <v>-78.019740050517896</v>
      </c>
      <c r="D27" s="2">
        <v>0</v>
      </c>
      <c r="E27" s="2">
        <v>12024</v>
      </c>
      <c r="F27" s="2">
        <v>6.1302599494820802</v>
      </c>
      <c r="G27" s="2">
        <v>436.18763121674101</v>
      </c>
      <c r="H27" s="2">
        <v>0.21055136814324801</v>
      </c>
      <c r="I27" s="2">
        <v>0.114994092726162</v>
      </c>
      <c r="P27" s="2">
        <v>4.6997600464124698</v>
      </c>
      <c r="Q27" s="2">
        <v>-79.450239953587598</v>
      </c>
      <c r="R27" s="2">
        <v>0</v>
      </c>
      <c r="S27" s="2">
        <v>12024</v>
      </c>
      <c r="T27" s="2">
        <v>6.6464643975356097</v>
      </c>
      <c r="U27" s="2">
        <v>439.55060044207301</v>
      </c>
      <c r="V27" s="2">
        <v>0.33383728638890697</v>
      </c>
      <c r="W27" s="2">
        <v>2.3248802222432099E-2</v>
      </c>
      <c r="Y27">
        <f t="shared" si="3"/>
        <v>19</v>
      </c>
      <c r="Z27" s="2">
        <v>7.3339500705066303E-14</v>
      </c>
      <c r="AA27">
        <v>-78.113593854871695</v>
      </c>
      <c r="AB27">
        <v>0</v>
      </c>
      <c r="AC27">
        <v>12012</v>
      </c>
      <c r="AD27">
        <v>6.0364061451281996</v>
      </c>
      <c r="AE27">
        <v>433.03105295272002</v>
      </c>
      <c r="AF27">
        <v>8.2359882674376897E-2</v>
      </c>
      <c r="AG27">
        <v>0.19612982654177799</v>
      </c>
      <c r="AN27">
        <v>4.6313021780604098</v>
      </c>
      <c r="AO27">
        <v>-79.518697821939597</v>
      </c>
      <c r="AP27">
        <v>0</v>
      </c>
      <c r="AQ27">
        <v>12012</v>
      </c>
      <c r="AR27">
        <v>6.5496503516609801</v>
      </c>
      <c r="AS27">
        <v>435.79444602569703</v>
      </c>
      <c r="AT27">
        <v>0.28556287085058202</v>
      </c>
      <c r="AU27">
        <v>7.4355206207353405E-2</v>
      </c>
    </row>
    <row r="28" spans="1:47" x14ac:dyDescent="0.25">
      <c r="A28">
        <f t="shared" si="2"/>
        <v>20</v>
      </c>
      <c r="B28" s="2">
        <v>7.3231080487817702E-14</v>
      </c>
      <c r="C28" s="2">
        <v>-78.001892680895395</v>
      </c>
      <c r="D28" s="2">
        <v>0</v>
      </c>
      <c r="E28" s="2">
        <v>13026</v>
      </c>
      <c r="F28" s="2">
        <v>6.1481073191045796</v>
      </c>
      <c r="G28" s="2">
        <v>436.79</v>
      </c>
      <c r="H28" s="2">
        <v>0.25872874146899699</v>
      </c>
      <c r="I28" s="2">
        <v>0.12824767912809901</v>
      </c>
      <c r="P28" s="2">
        <v>4.7128802402378698</v>
      </c>
      <c r="Q28" s="2">
        <v>-79.437119759762197</v>
      </c>
      <c r="R28" s="2">
        <v>0</v>
      </c>
      <c r="S28" s="2">
        <v>13026</v>
      </c>
      <c r="T28" s="2">
        <v>6.6650191535844598</v>
      </c>
      <c r="U28" s="2">
        <v>440.30143409676901</v>
      </c>
      <c r="V28" s="2">
        <v>0.35271452009211601</v>
      </c>
      <c r="W28" s="2">
        <v>3.1741940660419098E-2</v>
      </c>
      <c r="Y28">
        <f t="shared" si="3"/>
        <v>20</v>
      </c>
      <c r="Z28" s="2">
        <v>7.3319171914332199E-14</v>
      </c>
      <c r="AA28">
        <v>-78.091554367199294</v>
      </c>
      <c r="AB28">
        <v>0</v>
      </c>
      <c r="AC28">
        <v>13014</v>
      </c>
      <c r="AD28">
        <v>6.05844563280061</v>
      </c>
      <c r="AE28">
        <v>433.94755814928499</v>
      </c>
      <c r="AF28">
        <v>0.19018198084931101</v>
      </c>
      <c r="AG28">
        <v>0.19696920984057401</v>
      </c>
      <c r="AN28">
        <v>4.6474403254501198</v>
      </c>
      <c r="AO28">
        <v>-79.5025596745499</v>
      </c>
      <c r="AP28">
        <v>0</v>
      </c>
      <c r="AQ28">
        <v>13014</v>
      </c>
      <c r="AR28">
        <v>6.5724731385710804</v>
      </c>
      <c r="AS28">
        <v>436.85754310183103</v>
      </c>
      <c r="AT28">
        <v>0.43533214654997698</v>
      </c>
      <c r="AU28">
        <v>7.5300894824778503E-2</v>
      </c>
    </row>
    <row r="29" spans="1:47" x14ac:dyDescent="0.25">
      <c r="A29">
        <f t="shared" si="2"/>
        <v>21</v>
      </c>
      <c r="B29" s="2">
        <v>7.3217527960661696E-14</v>
      </c>
      <c r="C29" s="2">
        <v>-77.983969999355097</v>
      </c>
      <c r="D29" s="2">
        <v>0</v>
      </c>
      <c r="E29" s="2">
        <v>14026</v>
      </c>
      <c r="F29" s="2">
        <v>6.1660300006449003</v>
      </c>
      <c r="G29" s="2">
        <v>437.55944507837899</v>
      </c>
      <c r="H29" s="2">
        <v>0.21723261713876099</v>
      </c>
      <c r="I29" s="2">
        <v>0.122429572879585</v>
      </c>
      <c r="P29" s="2">
        <v>4.7260645638345098</v>
      </c>
      <c r="Q29" s="2">
        <v>-79.423935436165493</v>
      </c>
      <c r="R29" s="2">
        <v>0</v>
      </c>
      <c r="S29" s="2">
        <v>14026</v>
      </c>
      <c r="T29" s="2">
        <v>6.68366460282554</v>
      </c>
      <c r="U29" s="2">
        <v>441.04056518871198</v>
      </c>
      <c r="V29" s="2">
        <v>0.43824776056610298</v>
      </c>
      <c r="W29" s="2">
        <v>1.7709214448839699E-2</v>
      </c>
      <c r="Y29">
        <f t="shared" si="3"/>
        <v>21</v>
      </c>
      <c r="Z29" s="2">
        <v>7.3298843123598096E-14</v>
      </c>
      <c r="AA29">
        <v>-78.069370301131698</v>
      </c>
      <c r="AB29">
        <v>0</v>
      </c>
      <c r="AC29">
        <v>14016</v>
      </c>
      <c r="AD29">
        <v>6.08062969886827</v>
      </c>
      <c r="AE29">
        <v>434.71903653261501</v>
      </c>
      <c r="AF29">
        <v>0.19751603509076601</v>
      </c>
      <c r="AG29">
        <v>0.20417967393381201</v>
      </c>
      <c r="AN29">
        <v>4.6636818381284604</v>
      </c>
      <c r="AO29">
        <v>-79.486318161871594</v>
      </c>
      <c r="AP29">
        <v>0</v>
      </c>
      <c r="AQ29">
        <v>14016</v>
      </c>
      <c r="AR29">
        <v>6.5954421060742501</v>
      </c>
      <c r="AS29">
        <v>437.74693589654601</v>
      </c>
      <c r="AT29">
        <v>0.37532543622304498</v>
      </c>
      <c r="AU29">
        <v>7.7433442859709503E-2</v>
      </c>
    </row>
    <row r="30" spans="1:47" x14ac:dyDescent="0.25">
      <c r="A30">
        <f t="shared" si="2"/>
        <v>22</v>
      </c>
      <c r="B30" s="2">
        <v>7.3197199169927605E-14</v>
      </c>
      <c r="C30" s="2">
        <v>-77.966133565363705</v>
      </c>
      <c r="D30" s="2">
        <v>0</v>
      </c>
      <c r="E30" s="2">
        <v>15016</v>
      </c>
      <c r="F30" s="2">
        <v>6.1838664346362799</v>
      </c>
      <c r="G30" s="2">
        <v>438.24778174994299</v>
      </c>
      <c r="H30" s="2">
        <v>0.26760272634411097</v>
      </c>
      <c r="I30" s="2">
        <v>0.119693004738865</v>
      </c>
      <c r="P30" s="2">
        <v>4.7391831269976903</v>
      </c>
      <c r="Q30" s="2">
        <v>-79.410816873002304</v>
      </c>
      <c r="R30" s="2">
        <v>0</v>
      </c>
      <c r="S30" s="2">
        <v>15016</v>
      </c>
      <c r="T30" s="2">
        <v>6.7022170527697602</v>
      </c>
      <c r="U30" s="2">
        <v>441.83326663397901</v>
      </c>
      <c r="V30" s="2">
        <v>0.297079263281329</v>
      </c>
      <c r="W30" s="2">
        <v>2.9731287311324201E-2</v>
      </c>
      <c r="Y30">
        <f t="shared" si="3"/>
        <v>22</v>
      </c>
      <c r="Z30" s="2">
        <v>7.3271738069285997E-14</v>
      </c>
      <c r="AA30">
        <v>-78.047335642839897</v>
      </c>
      <c r="AB30">
        <v>0</v>
      </c>
      <c r="AC30">
        <v>15008</v>
      </c>
      <c r="AD30">
        <v>6.1026643571600401</v>
      </c>
      <c r="AE30">
        <v>435.43150842129199</v>
      </c>
      <c r="AF30">
        <v>0.119030383708953</v>
      </c>
      <c r="AG30">
        <v>0.184743383937158</v>
      </c>
      <c r="AN30">
        <v>4.6798999140965902</v>
      </c>
      <c r="AO30">
        <v>-79.470100085903496</v>
      </c>
      <c r="AP30">
        <v>0</v>
      </c>
      <c r="AQ30">
        <v>15008</v>
      </c>
      <c r="AR30">
        <v>6.6183779290639597</v>
      </c>
      <c r="AS30">
        <v>438.67092249850998</v>
      </c>
      <c r="AT30">
        <v>0.34252444424218897</v>
      </c>
      <c r="AU30">
        <v>7.6223215836899505E-2</v>
      </c>
    </row>
    <row r="31" spans="1:47" x14ac:dyDescent="0.25">
      <c r="A31">
        <f t="shared" si="2"/>
        <v>23</v>
      </c>
      <c r="B31" s="2">
        <v>7.3197199169927605E-14</v>
      </c>
      <c r="C31" s="2">
        <v>-77.965952564798698</v>
      </c>
      <c r="D31" s="2">
        <v>0</v>
      </c>
      <c r="E31" s="2">
        <v>15026</v>
      </c>
      <c r="F31" s="2">
        <v>6.1840474352013004</v>
      </c>
      <c r="G31" s="2">
        <v>788.92665507493905</v>
      </c>
      <c r="H31" s="2">
        <v>0.310909581952173</v>
      </c>
      <c r="I31" s="2">
        <v>0.16663844636960601</v>
      </c>
      <c r="P31" s="2">
        <v>4.7393163160569598</v>
      </c>
      <c r="Q31" s="2">
        <v>-79.410683683943105</v>
      </c>
      <c r="R31" s="2">
        <v>0</v>
      </c>
      <c r="S31" s="2">
        <v>15026</v>
      </c>
      <c r="T31" s="2">
        <v>6.7024054105437303</v>
      </c>
      <c r="U31" s="2">
        <v>795.32282115082205</v>
      </c>
      <c r="V31" s="2">
        <v>0.473248312758005</v>
      </c>
      <c r="W31" s="2">
        <v>3.60912301182999E-2</v>
      </c>
      <c r="Y31">
        <f t="shared" si="3"/>
        <v>23</v>
      </c>
      <c r="Z31" s="2">
        <v>7.3271738069285997E-14</v>
      </c>
      <c r="AA31">
        <v>-78.047111745512893</v>
      </c>
      <c r="AB31">
        <v>0</v>
      </c>
      <c r="AC31">
        <v>15018</v>
      </c>
      <c r="AD31">
        <v>6.1028882544870697</v>
      </c>
      <c r="AE31">
        <v>783.92999999999904</v>
      </c>
      <c r="AF31">
        <v>0.27335020183693998</v>
      </c>
      <c r="AG31">
        <v>0.33917403533531298</v>
      </c>
      <c r="AN31">
        <v>4.6800654319036097</v>
      </c>
      <c r="AO31">
        <v>-79.469934568096406</v>
      </c>
      <c r="AP31">
        <v>0</v>
      </c>
      <c r="AQ31">
        <v>15018</v>
      </c>
      <c r="AR31">
        <v>6.6186120065914702</v>
      </c>
      <c r="AS31">
        <v>789.57849637769698</v>
      </c>
      <c r="AT31">
        <v>0.59359332619335803</v>
      </c>
      <c r="AU31">
        <v>9.3298192736782706E-2</v>
      </c>
    </row>
    <row r="32" spans="1:47" x14ac:dyDescent="0.25">
      <c r="A32">
        <f t="shared" si="2"/>
        <v>24</v>
      </c>
      <c r="B32" s="2">
        <v>7.3197199169927605E-14</v>
      </c>
      <c r="C32" s="2">
        <v>-77.964970393509503</v>
      </c>
      <c r="D32" s="2">
        <v>0</v>
      </c>
      <c r="E32" s="2">
        <v>15036</v>
      </c>
      <c r="F32" s="2">
        <v>6.1850296064904002</v>
      </c>
      <c r="G32" s="2">
        <v>789.04778175119702</v>
      </c>
      <c r="H32" s="2">
        <v>0.31237410652065201</v>
      </c>
      <c r="I32" s="2">
        <v>0.22303781751197899</v>
      </c>
      <c r="P32" s="2">
        <v>4.7400378546733899</v>
      </c>
      <c r="Q32" s="2">
        <v>-79.409962145326602</v>
      </c>
      <c r="R32" s="2">
        <v>0</v>
      </c>
      <c r="S32" s="2">
        <v>15036</v>
      </c>
      <c r="T32" s="2">
        <v>6.7034258202408701</v>
      </c>
      <c r="U32" s="2">
        <v>795.32378703673498</v>
      </c>
      <c r="V32" s="2">
        <v>0.35291076746311301</v>
      </c>
      <c r="W32" s="2">
        <v>2.01831853120121E-2</v>
      </c>
      <c r="Y32">
        <f t="shared" si="3"/>
        <v>24</v>
      </c>
      <c r="Z32" s="2">
        <v>7.3271738069285997E-14</v>
      </c>
      <c r="AA32">
        <v>-78.046255217255094</v>
      </c>
      <c r="AB32">
        <v>0</v>
      </c>
      <c r="AC32">
        <v>15028</v>
      </c>
      <c r="AD32">
        <v>6.1037447827448199</v>
      </c>
      <c r="AE32">
        <v>784</v>
      </c>
      <c r="AF32">
        <v>0.26021551725325698</v>
      </c>
      <c r="AG32">
        <v>0.373321555769493</v>
      </c>
      <c r="AN32">
        <v>4.6806941235803201</v>
      </c>
      <c r="AO32">
        <v>-79.469305876419696</v>
      </c>
      <c r="AP32">
        <v>0</v>
      </c>
      <c r="AQ32">
        <v>15028</v>
      </c>
      <c r="AR32">
        <v>6.6195011108872404</v>
      </c>
      <c r="AS32">
        <v>789.66281400727996</v>
      </c>
      <c r="AT32">
        <v>0.61995398368568699</v>
      </c>
      <c r="AU32">
        <v>9.6077606820126199E-2</v>
      </c>
    </row>
    <row r="33" spans="1:47" x14ac:dyDescent="0.25">
      <c r="A33">
        <f t="shared" si="2"/>
        <v>25</v>
      </c>
      <c r="B33" s="2">
        <v>7.3190422906349495E-14</v>
      </c>
      <c r="C33" s="2">
        <v>-77.955144704437302</v>
      </c>
      <c r="D33" s="2">
        <v>0</v>
      </c>
      <c r="E33" s="2">
        <v>15136</v>
      </c>
      <c r="F33" s="2">
        <v>6.1948552955626797</v>
      </c>
      <c r="G33" s="2">
        <v>789.70556579697302</v>
      </c>
      <c r="H33" s="2">
        <v>0.24564476671808499</v>
      </c>
      <c r="I33" s="2">
        <v>0.23353326680549399</v>
      </c>
      <c r="P33" s="2">
        <v>4.7472538348497197</v>
      </c>
      <c r="Q33" s="2">
        <v>-79.402746165150305</v>
      </c>
      <c r="R33" s="2">
        <v>0</v>
      </c>
      <c r="S33" s="2">
        <v>15136</v>
      </c>
      <c r="T33" s="2">
        <v>6.71363075727204</v>
      </c>
      <c r="U33" s="2">
        <v>796.13964175454203</v>
      </c>
      <c r="V33" s="2">
        <v>0.387421371236229</v>
      </c>
      <c r="W33" s="2">
        <v>3.2110507630432099E-2</v>
      </c>
      <c r="Y33">
        <f t="shared" si="3"/>
        <v>25</v>
      </c>
      <c r="Z33" s="2">
        <v>7.3264961805707899E-14</v>
      </c>
      <c r="AA33">
        <v>-78.037687437552094</v>
      </c>
      <c r="AB33">
        <v>0</v>
      </c>
      <c r="AC33">
        <v>15128</v>
      </c>
      <c r="AD33">
        <v>6.1123125624478298</v>
      </c>
      <c r="AE33">
        <v>784.50847639198196</v>
      </c>
      <c r="AF33">
        <v>0.21777527750567099</v>
      </c>
      <c r="AG33">
        <v>0.37183592293985201</v>
      </c>
      <c r="AN33">
        <v>4.6869835037183796</v>
      </c>
      <c r="AO33">
        <v>-79.463016496281696</v>
      </c>
      <c r="AP33">
        <v>0</v>
      </c>
      <c r="AQ33">
        <v>15128</v>
      </c>
      <c r="AR33">
        <v>6.6283956375773903</v>
      </c>
      <c r="AS33">
        <v>790.50940432761399</v>
      </c>
      <c r="AT33">
        <v>0.63820829240394705</v>
      </c>
      <c r="AU33">
        <v>8.4082338874556406E-2</v>
      </c>
    </row>
    <row r="34" spans="1:47" x14ac:dyDescent="0.25">
      <c r="A34">
        <f t="shared" si="2"/>
        <v>26</v>
      </c>
      <c r="B34" s="2">
        <v>7.3149765324881302E-14</v>
      </c>
      <c r="C34" s="2">
        <v>-77.916728501101204</v>
      </c>
      <c r="D34" s="2">
        <v>0</v>
      </c>
      <c r="E34" s="2">
        <v>15526</v>
      </c>
      <c r="F34" s="2">
        <v>6.2332714988987501</v>
      </c>
      <c r="G34" s="2">
        <v>792.027405055754</v>
      </c>
      <c r="H34" s="2">
        <v>0.41396624480739203</v>
      </c>
      <c r="I34" s="2">
        <v>0.22199200279928699</v>
      </c>
      <c r="P34" s="2">
        <v>4.7754631193725396</v>
      </c>
      <c r="Q34" s="2">
        <v>-79.374536880627502</v>
      </c>
      <c r="R34" s="2">
        <v>0</v>
      </c>
      <c r="S34" s="2">
        <v>15526</v>
      </c>
      <c r="T34" s="2">
        <v>6.7535247100290601</v>
      </c>
      <c r="U34" s="2">
        <v>799.361676229556</v>
      </c>
      <c r="V34" s="2">
        <v>0.41917027196224999</v>
      </c>
      <c r="W34" s="2">
        <v>9.8994444563334394E-2</v>
      </c>
      <c r="Y34">
        <f t="shared" si="3"/>
        <v>26</v>
      </c>
      <c r="Z34" s="2">
        <v>7.3231080487817702E-14</v>
      </c>
      <c r="AA34">
        <v>-78.004214071582297</v>
      </c>
      <c r="AB34">
        <v>0</v>
      </c>
      <c r="AC34">
        <v>15518</v>
      </c>
      <c r="AD34">
        <v>6.1457859284177001</v>
      </c>
      <c r="AE34">
        <v>786.46611861472104</v>
      </c>
      <c r="AF34">
        <v>0.110274374729621</v>
      </c>
      <c r="AG34">
        <v>0.39842973593150599</v>
      </c>
      <c r="AN34">
        <v>4.7115925765079103</v>
      </c>
      <c r="AO34">
        <v>-79.438407423492094</v>
      </c>
      <c r="AP34">
        <v>0</v>
      </c>
      <c r="AQ34">
        <v>15518</v>
      </c>
      <c r="AR34">
        <v>6.6631981220737799</v>
      </c>
      <c r="AS34">
        <v>793.13879181247796</v>
      </c>
      <c r="AT34">
        <v>0.49616963768335598</v>
      </c>
      <c r="AU34">
        <v>0.146771503280198</v>
      </c>
    </row>
    <row r="35" spans="1:47" x14ac:dyDescent="0.25">
      <c r="A35">
        <f t="shared" si="2"/>
        <v>27</v>
      </c>
      <c r="B35" s="2">
        <v>7.3102331479835099E-14</v>
      </c>
      <c r="C35" s="2">
        <v>-77.8670351124034</v>
      </c>
      <c r="D35" s="2">
        <v>0</v>
      </c>
      <c r="E35" s="2">
        <v>16026</v>
      </c>
      <c r="F35" s="2">
        <v>6.28296488759658</v>
      </c>
      <c r="G35" s="2">
        <v>795.29</v>
      </c>
      <c r="H35" s="2">
        <v>0.198737947257217</v>
      </c>
      <c r="I35" s="2">
        <v>6.3195874180090497E-2</v>
      </c>
      <c r="P35" s="2">
        <v>4.81194657959196</v>
      </c>
      <c r="Q35" s="2">
        <v>-79.338053420408102</v>
      </c>
      <c r="R35" s="2">
        <v>0</v>
      </c>
      <c r="S35" s="2">
        <v>16026</v>
      </c>
      <c r="T35" s="2">
        <v>6.8051201142736604</v>
      </c>
      <c r="U35" s="2">
        <v>803.42110628933301</v>
      </c>
      <c r="V35" s="2">
        <v>9.3296560249334793E-3</v>
      </c>
      <c r="W35" s="2">
        <v>0.138981297787726</v>
      </c>
      <c r="Y35">
        <f t="shared" si="3"/>
        <v>27</v>
      </c>
      <c r="Z35" s="2">
        <v>7.3197199169927605E-14</v>
      </c>
      <c r="AA35">
        <v>-77.960964839340406</v>
      </c>
      <c r="AB35">
        <v>0</v>
      </c>
      <c r="AC35">
        <v>16018</v>
      </c>
      <c r="AD35">
        <v>6.1890351606595599</v>
      </c>
      <c r="AE35">
        <v>789.534328817561</v>
      </c>
      <c r="AF35">
        <v>0.410238141636173</v>
      </c>
      <c r="AG35">
        <v>0.36219448125992199</v>
      </c>
      <c r="AN35">
        <v>4.7434605969639803</v>
      </c>
      <c r="AO35">
        <v>-79.406539403036106</v>
      </c>
      <c r="AP35">
        <v>0</v>
      </c>
      <c r="AQ35">
        <v>16018</v>
      </c>
      <c r="AR35">
        <v>6.7082663088087298</v>
      </c>
      <c r="AS35">
        <v>796.58469241400599</v>
      </c>
      <c r="AT35">
        <v>0.335962258294627</v>
      </c>
      <c r="AU35">
        <v>0.100341751338741</v>
      </c>
    </row>
    <row r="36" spans="1:47" x14ac:dyDescent="0.25">
      <c r="A36">
        <f t="shared" si="2"/>
        <v>28</v>
      </c>
      <c r="B36" s="2">
        <v>7.3007463789742604E-14</v>
      </c>
      <c r="C36" s="2">
        <v>-77.766602261714397</v>
      </c>
      <c r="D36" s="2">
        <v>0</v>
      </c>
      <c r="E36" s="2">
        <v>17027</v>
      </c>
      <c r="F36" s="2">
        <v>6.3833977382855203</v>
      </c>
      <c r="G36" s="2">
        <v>801.714011174598</v>
      </c>
      <c r="H36" s="2">
        <v>3.1212574977767801E-2</v>
      </c>
      <c r="I36" s="2">
        <v>7.5360973358206199E-2</v>
      </c>
      <c r="P36" s="2">
        <v>4.8857963420447703</v>
      </c>
      <c r="Q36" s="2">
        <v>-79.264203657955306</v>
      </c>
      <c r="R36" s="2">
        <v>0</v>
      </c>
      <c r="S36" s="2">
        <v>17027</v>
      </c>
      <c r="T36" s="2">
        <v>6.90955944991246</v>
      </c>
      <c r="U36" s="2">
        <v>811.01383403978195</v>
      </c>
      <c r="V36" s="2">
        <v>0.34943970904225702</v>
      </c>
      <c r="W36" s="2">
        <v>0.127733702620516</v>
      </c>
      <c r="Y36">
        <f t="shared" si="3"/>
        <v>28</v>
      </c>
      <c r="Z36" s="2">
        <v>7.3109107743413095E-14</v>
      </c>
      <c r="AA36">
        <v>-77.873441816526594</v>
      </c>
      <c r="AB36">
        <v>0</v>
      </c>
      <c r="AC36">
        <v>17019</v>
      </c>
      <c r="AD36">
        <v>6.2765581834733899</v>
      </c>
      <c r="AE36">
        <v>794.82393246184404</v>
      </c>
      <c r="AF36">
        <v>0.47197626352977101</v>
      </c>
      <c r="AG36">
        <v>0.30900074078321799</v>
      </c>
      <c r="AN36">
        <v>4.80799804274137</v>
      </c>
      <c r="AO36">
        <v>-79.342001957258702</v>
      </c>
      <c r="AP36">
        <v>0</v>
      </c>
      <c r="AQ36">
        <v>17019</v>
      </c>
      <c r="AR36">
        <v>6.7995360399080296</v>
      </c>
      <c r="AS36">
        <v>803.37687330435699</v>
      </c>
      <c r="AT36">
        <v>0.36784855485323498</v>
      </c>
      <c r="AU36">
        <v>5.8437507956929501E-2</v>
      </c>
    </row>
    <row r="37" spans="1:47" x14ac:dyDescent="0.25">
      <c r="A37">
        <f t="shared" si="2"/>
        <v>29</v>
      </c>
      <c r="B37" s="2">
        <v>7.2912596099650097E-14</v>
      </c>
      <c r="C37" s="2">
        <v>-77.6643274648127</v>
      </c>
      <c r="D37" s="2">
        <v>0</v>
      </c>
      <c r="E37" s="2">
        <v>18028</v>
      </c>
      <c r="F37" s="2">
        <v>6.4856725351872999</v>
      </c>
      <c r="G37" s="2">
        <v>808.53873488727299</v>
      </c>
      <c r="H37" s="2">
        <v>2.5062001635074199E-2</v>
      </c>
      <c r="I37" s="2">
        <v>8.7335093128969907E-2</v>
      </c>
      <c r="P37" s="2">
        <v>4.9611808937169197</v>
      </c>
      <c r="Q37" s="2">
        <v>-79.188819106283105</v>
      </c>
      <c r="R37" s="2">
        <v>0</v>
      </c>
      <c r="S37" s="2">
        <v>18028</v>
      </c>
      <c r="T37" s="2">
        <v>7.0161693052806298</v>
      </c>
      <c r="U37" s="2">
        <v>819.12292405014205</v>
      </c>
      <c r="V37" s="2">
        <v>0.239903025290785</v>
      </c>
      <c r="W37" s="2">
        <v>0.167710215184804</v>
      </c>
      <c r="Y37">
        <f t="shared" si="3"/>
        <v>29</v>
      </c>
      <c r="Z37" s="2">
        <v>7.3021016316898698E-14</v>
      </c>
      <c r="AA37">
        <v>-77.78420942084</v>
      </c>
      <c r="AB37">
        <v>0</v>
      </c>
      <c r="AC37">
        <v>18021</v>
      </c>
      <c r="AD37">
        <v>6.3657905791599996</v>
      </c>
      <c r="AE37">
        <v>800.96813606468004</v>
      </c>
      <c r="AF37">
        <v>9.4097609399255197E-2</v>
      </c>
      <c r="AG37">
        <v>0.39625591396489401</v>
      </c>
      <c r="AN37">
        <v>4.8743073134780399</v>
      </c>
      <c r="AO37">
        <v>-79.275692686522007</v>
      </c>
      <c r="AP37">
        <v>0</v>
      </c>
      <c r="AQ37">
        <v>18021</v>
      </c>
      <c r="AR37">
        <v>6.8933115098948896</v>
      </c>
      <c r="AS37">
        <v>810.532325766746</v>
      </c>
      <c r="AT37">
        <v>0.39816413910064702</v>
      </c>
      <c r="AU37">
        <v>0.14276678197040801</v>
      </c>
    </row>
    <row r="38" spans="1:47" x14ac:dyDescent="0.25">
      <c r="A38">
        <f t="shared" si="2"/>
        <v>30</v>
      </c>
      <c r="B38" s="2">
        <v>7.2804175882401598E-14</v>
      </c>
      <c r="C38" s="2">
        <v>-77.560096074431797</v>
      </c>
      <c r="D38" s="2">
        <v>0</v>
      </c>
      <c r="E38" s="2">
        <v>19029</v>
      </c>
      <c r="F38" s="2">
        <v>6.58990392556814</v>
      </c>
      <c r="G38" s="2">
        <v>814.60045567986003</v>
      </c>
      <c r="H38" s="2">
        <v>6.5368290639562607E-2</v>
      </c>
      <c r="I38" s="2">
        <v>0.30538574548062702</v>
      </c>
      <c r="P38" s="2">
        <v>5.0383248536420302</v>
      </c>
      <c r="Q38" s="2">
        <v>-79.111675146357996</v>
      </c>
      <c r="R38" s="2">
        <v>0</v>
      </c>
      <c r="S38" s="2">
        <v>19029</v>
      </c>
      <c r="T38" s="2">
        <v>7.1252673396618897</v>
      </c>
      <c r="U38" s="2">
        <v>826.96092213607506</v>
      </c>
      <c r="V38" s="2">
        <v>0.38504161769707801</v>
      </c>
      <c r="W38" s="2">
        <v>0.17325719771756801</v>
      </c>
      <c r="Y38">
        <f t="shared" si="3"/>
        <v>30</v>
      </c>
      <c r="Z38" s="2">
        <v>7.2939701153962298E-14</v>
      </c>
      <c r="AA38">
        <v>-77.692862894809707</v>
      </c>
      <c r="AB38">
        <v>0</v>
      </c>
      <c r="AC38">
        <v>19022</v>
      </c>
      <c r="AD38">
        <v>6.4571371051902604</v>
      </c>
      <c r="AE38">
        <v>806.76</v>
      </c>
      <c r="AF38">
        <v>0.237264268207239</v>
      </c>
      <c r="AG38">
        <v>0.37130969369001898</v>
      </c>
      <c r="AN38">
        <v>4.9422901054027299</v>
      </c>
      <c r="AO38">
        <v>-79.207709894597301</v>
      </c>
      <c r="AP38">
        <v>0</v>
      </c>
      <c r="AQ38">
        <v>19022</v>
      </c>
      <c r="AR38">
        <v>6.9894536962427898</v>
      </c>
      <c r="AS38">
        <v>817.77818125691397</v>
      </c>
      <c r="AT38">
        <v>0.42345379911749398</v>
      </c>
      <c r="AU38">
        <v>0.151312281587275</v>
      </c>
    </row>
    <row r="39" spans="1:47" x14ac:dyDescent="0.25">
      <c r="A39">
        <f t="shared" si="2"/>
        <v>31</v>
      </c>
      <c r="B39" s="2">
        <v>7.2722860719465197E-14</v>
      </c>
      <c r="C39" s="2">
        <v>-77.453983030442302</v>
      </c>
      <c r="D39" s="2">
        <v>0</v>
      </c>
      <c r="E39" s="2">
        <v>20030</v>
      </c>
      <c r="F39" s="2">
        <v>6.6960169695576504</v>
      </c>
      <c r="G39" s="2">
        <v>821.62168014629003</v>
      </c>
      <c r="H39" s="2">
        <v>0.33895755889929502</v>
      </c>
      <c r="I39" s="2">
        <v>0.34143745973518302</v>
      </c>
      <c r="P39" s="2">
        <v>5.1171636158019904</v>
      </c>
      <c r="Q39" s="2">
        <v>-79.032836384198006</v>
      </c>
      <c r="R39" s="2">
        <v>0</v>
      </c>
      <c r="S39" s="2">
        <v>20030</v>
      </c>
      <c r="T39" s="2">
        <v>7.2367621863492104</v>
      </c>
      <c r="U39" s="2">
        <v>835.17708054672596</v>
      </c>
      <c r="V39" s="2">
        <v>0.55521422359355199</v>
      </c>
      <c r="W39" s="2">
        <v>9.3224100332106194E-2</v>
      </c>
      <c r="Y39">
        <f t="shared" si="3"/>
        <v>31</v>
      </c>
      <c r="Z39" s="2">
        <v>7.2844833463869804E-14</v>
      </c>
      <c r="AA39">
        <v>-77.599536755448597</v>
      </c>
      <c r="AB39">
        <v>0</v>
      </c>
      <c r="AC39">
        <v>20023</v>
      </c>
      <c r="AD39">
        <v>6.5504632445513398</v>
      </c>
      <c r="AE39">
        <v>813.15578893464897</v>
      </c>
      <c r="AF39">
        <v>0.41184004779445099</v>
      </c>
      <c r="AG39">
        <v>0.38484342906721197</v>
      </c>
      <c r="AN39">
        <v>5.0121124133364097</v>
      </c>
      <c r="AO39">
        <v>-79.137887586663595</v>
      </c>
      <c r="AP39">
        <v>0</v>
      </c>
      <c r="AQ39">
        <v>20023</v>
      </c>
      <c r="AR39">
        <v>7.0881973510787901</v>
      </c>
      <c r="AS39">
        <v>824.99345433689905</v>
      </c>
      <c r="AT39">
        <v>0.304551254066945</v>
      </c>
      <c r="AU39">
        <v>0.16468945871922799</v>
      </c>
    </row>
    <row r="40" spans="1:47" x14ac:dyDescent="0.25">
      <c r="A40">
        <f t="shared" si="2"/>
        <v>32</v>
      </c>
      <c r="B40" s="2">
        <v>7.2614440502216596E-14</v>
      </c>
      <c r="C40" s="2">
        <v>-77.345804079025697</v>
      </c>
      <c r="D40" s="2">
        <v>0</v>
      </c>
      <c r="E40" s="2">
        <v>21028</v>
      </c>
      <c r="F40" s="2">
        <v>6.8041959209742897</v>
      </c>
      <c r="G40" s="2">
        <v>828.50898853827903</v>
      </c>
      <c r="H40" s="2">
        <v>0.19442341078024999</v>
      </c>
      <c r="I40" s="2">
        <v>0.30752045790176702</v>
      </c>
      <c r="P40" s="2">
        <v>5.1980620701112903</v>
      </c>
      <c r="Q40" s="2">
        <v>-78.9519379298887</v>
      </c>
      <c r="R40" s="2">
        <v>0</v>
      </c>
      <c r="S40" s="2">
        <v>21028</v>
      </c>
      <c r="T40" s="2">
        <v>7.35116987760843</v>
      </c>
      <c r="U40" s="2">
        <v>843.58492460015498</v>
      </c>
      <c r="V40" s="2">
        <v>0.137311272404258</v>
      </c>
      <c r="W40" s="2">
        <v>0.104883346645767</v>
      </c>
      <c r="Y40">
        <f t="shared" si="3"/>
        <v>32</v>
      </c>
      <c r="Z40" s="2">
        <v>7.2763518300933404E-14</v>
      </c>
      <c r="AA40">
        <v>-77.503960760374</v>
      </c>
      <c r="AB40">
        <v>0</v>
      </c>
      <c r="AC40">
        <v>21024</v>
      </c>
      <c r="AD40">
        <v>6.6460392396259902</v>
      </c>
      <c r="AE40">
        <v>819.179446890299</v>
      </c>
      <c r="AF40">
        <v>0.23598999532252901</v>
      </c>
      <c r="AG40">
        <v>0.39863395020850201</v>
      </c>
      <c r="AN40">
        <v>5.08378058039363</v>
      </c>
      <c r="AO40">
        <v>-79.066219419606398</v>
      </c>
      <c r="AP40">
        <v>0</v>
      </c>
      <c r="AQ40">
        <v>21024</v>
      </c>
      <c r="AR40">
        <v>7.1895514449215199</v>
      </c>
      <c r="AS40">
        <v>831.98405466214001</v>
      </c>
      <c r="AT40">
        <v>0.44761548566086501</v>
      </c>
      <c r="AU40">
        <v>0.172682126554039</v>
      </c>
    </row>
    <row r="41" spans="1:47" x14ac:dyDescent="0.25">
      <c r="A41">
        <f t="shared" si="2"/>
        <v>33</v>
      </c>
      <c r="B41" s="2">
        <v>7.2506020284968096E-14</v>
      </c>
      <c r="C41" s="2">
        <v>-77.235395225074996</v>
      </c>
      <c r="D41" s="2">
        <v>0</v>
      </c>
      <c r="E41" s="2">
        <v>22028</v>
      </c>
      <c r="F41" s="2">
        <v>6.9146047749249204</v>
      </c>
      <c r="G41" s="2">
        <v>835.70269292683304</v>
      </c>
      <c r="H41" s="2">
        <v>0.28321563468079702</v>
      </c>
      <c r="I41" s="2">
        <v>0.36272614961029198</v>
      </c>
      <c r="P41" s="2">
        <v>5.2809120136993304</v>
      </c>
      <c r="Q41" s="2">
        <v>-78.869087986300698</v>
      </c>
      <c r="R41" s="2">
        <v>0</v>
      </c>
      <c r="S41" s="2">
        <v>22028</v>
      </c>
      <c r="T41" s="2">
        <v>7.4683373914724802</v>
      </c>
      <c r="U41" s="2">
        <v>852.20159589544005</v>
      </c>
      <c r="V41" s="2">
        <v>0.25666575095307997</v>
      </c>
      <c r="W41" s="2">
        <v>9.6862272001655703E-2</v>
      </c>
      <c r="Y41">
        <f t="shared" si="3"/>
        <v>33</v>
      </c>
      <c r="Z41" s="2">
        <v>7.2668650610840897E-14</v>
      </c>
      <c r="AA41">
        <v>-77.406237848975906</v>
      </c>
      <c r="AB41">
        <v>0</v>
      </c>
      <c r="AC41">
        <v>22025</v>
      </c>
      <c r="AD41">
        <v>6.7437621510240797</v>
      </c>
      <c r="AE41">
        <v>825.62825187272801</v>
      </c>
      <c r="AF41">
        <v>0.21816280699144899</v>
      </c>
      <c r="AG41">
        <v>0.41146219115432198</v>
      </c>
      <c r="AN41">
        <v>5.1568587930900396</v>
      </c>
      <c r="AO41">
        <v>-78.993141206909996</v>
      </c>
      <c r="AP41">
        <v>0</v>
      </c>
      <c r="AQ41">
        <v>22025</v>
      </c>
      <c r="AR41">
        <v>7.2928996444307801</v>
      </c>
      <c r="AS41">
        <v>840.01807181870697</v>
      </c>
      <c r="AT41">
        <v>0.37185001258510803</v>
      </c>
      <c r="AU41">
        <v>0.163379910327312</v>
      </c>
    </row>
    <row r="42" spans="1:47" x14ac:dyDescent="0.25">
      <c r="A42">
        <f t="shared" si="2"/>
        <v>34</v>
      </c>
      <c r="B42" s="2">
        <v>7.2397600067719495E-14</v>
      </c>
      <c r="C42" s="2">
        <v>-77.122622650421803</v>
      </c>
      <c r="D42" s="2">
        <v>0</v>
      </c>
      <c r="E42" s="2">
        <v>23030</v>
      </c>
      <c r="F42" s="2">
        <v>7.0273773495781402</v>
      </c>
      <c r="G42" s="2">
        <v>842.93414482853302</v>
      </c>
      <c r="H42" s="2">
        <v>0.26420231742751499</v>
      </c>
      <c r="I42" s="2">
        <v>0.34106979022329298</v>
      </c>
      <c r="P42" s="2">
        <v>5.3659332140476002</v>
      </c>
      <c r="Q42" s="2">
        <v>-78.784066785952405</v>
      </c>
      <c r="R42" s="2">
        <v>0</v>
      </c>
      <c r="S42" s="2">
        <v>23030</v>
      </c>
      <c r="T42" s="2">
        <v>7.5885755260942496</v>
      </c>
      <c r="U42" s="2">
        <v>861.59492485021894</v>
      </c>
      <c r="V42" s="2">
        <v>0.20864612664742399</v>
      </c>
      <c r="W42" s="2">
        <v>0.143640721198178</v>
      </c>
      <c r="Y42">
        <f t="shared" si="3"/>
        <v>34</v>
      </c>
      <c r="Z42" s="2">
        <v>7.2573782920748403E-14</v>
      </c>
      <c r="AA42">
        <v>-77.3062094308913</v>
      </c>
      <c r="AB42">
        <v>0</v>
      </c>
      <c r="AC42">
        <v>23026</v>
      </c>
      <c r="AD42">
        <v>6.8437905691086804</v>
      </c>
      <c r="AE42">
        <v>831.66182653989301</v>
      </c>
      <c r="AF42">
        <v>0.50968812178691103</v>
      </c>
      <c r="AG42">
        <v>0.33309014758205002</v>
      </c>
      <c r="AN42">
        <v>5.2315141032078696</v>
      </c>
      <c r="AO42">
        <v>-78.918485896792205</v>
      </c>
      <c r="AP42">
        <v>0</v>
      </c>
      <c r="AQ42">
        <v>23026</v>
      </c>
      <c r="AR42">
        <v>7.3984781965025803</v>
      </c>
      <c r="AS42">
        <v>847.39953871477803</v>
      </c>
      <c r="AT42">
        <v>0.46933717924141499</v>
      </c>
      <c r="AU42">
        <v>0.18832584226027499</v>
      </c>
    </row>
    <row r="43" spans="1:47" x14ac:dyDescent="0.25">
      <c r="A43">
        <f t="shared" si="2"/>
        <v>35</v>
      </c>
      <c r="B43" s="2">
        <v>7.2302732377627001E-14</v>
      </c>
      <c r="C43" s="2">
        <v>-77.007427964925995</v>
      </c>
      <c r="D43" s="2">
        <v>0</v>
      </c>
      <c r="E43" s="2">
        <v>24032</v>
      </c>
      <c r="F43" s="2">
        <v>7.1425720350739796</v>
      </c>
      <c r="G43" s="2">
        <v>851.13650843596997</v>
      </c>
      <c r="H43" s="2">
        <v>0.41120678294254998</v>
      </c>
      <c r="I43" s="2">
        <v>0.281937269140905</v>
      </c>
      <c r="P43" s="2">
        <v>5.4533744167237401</v>
      </c>
      <c r="Q43" s="2">
        <v>-78.696625583276301</v>
      </c>
      <c r="R43" s="2">
        <v>0</v>
      </c>
      <c r="S43" s="2">
        <v>24032</v>
      </c>
      <c r="T43" s="2">
        <v>7.7122360608290697</v>
      </c>
      <c r="U43" s="2">
        <v>871.18258291227198</v>
      </c>
      <c r="V43" s="2">
        <v>0.46553553670534298</v>
      </c>
      <c r="W43" s="2">
        <v>-3.1190868648087899E-2</v>
      </c>
      <c r="Y43">
        <f t="shared" si="3"/>
        <v>35</v>
      </c>
      <c r="Z43" s="2">
        <v>7.2478915230655896E-14</v>
      </c>
      <c r="AA43">
        <v>-77.204548647435004</v>
      </c>
      <c r="AB43">
        <v>0</v>
      </c>
      <c r="AC43">
        <v>24027</v>
      </c>
      <c r="AD43">
        <v>6.9454513525649499</v>
      </c>
      <c r="AE43">
        <v>838.70872808290096</v>
      </c>
      <c r="AF43">
        <v>0.52659352005179705</v>
      </c>
      <c r="AG43">
        <v>0.37607192461223499</v>
      </c>
      <c r="AN43">
        <v>5.3077074454308102</v>
      </c>
      <c r="AO43">
        <v>-78.842292554569198</v>
      </c>
      <c r="AP43">
        <v>0</v>
      </c>
      <c r="AQ43">
        <v>24027</v>
      </c>
      <c r="AR43">
        <v>7.5062318544367903</v>
      </c>
      <c r="AS43">
        <v>855.585402500643</v>
      </c>
      <c r="AT43">
        <v>0.65379793624302096</v>
      </c>
      <c r="AU43">
        <v>0.118103962324727</v>
      </c>
    </row>
    <row r="44" spans="1:47" x14ac:dyDescent="0.25">
      <c r="A44">
        <f t="shared" si="2"/>
        <v>36</v>
      </c>
      <c r="B44" s="2">
        <v>7.2234969741846695E-14</v>
      </c>
      <c r="C44" s="2">
        <v>-76.948408228658593</v>
      </c>
      <c r="D44" s="2">
        <v>0</v>
      </c>
      <c r="E44" s="2">
        <v>24533</v>
      </c>
      <c r="F44" s="2">
        <v>7.20159177134137</v>
      </c>
      <c r="G44" s="2">
        <v>854.97594633553899</v>
      </c>
      <c r="H44" s="2">
        <v>0.29942543742403399</v>
      </c>
      <c r="I44" s="2">
        <v>0.36545090477487002</v>
      </c>
      <c r="P44" s="2">
        <v>5.4983864687109403</v>
      </c>
      <c r="Q44" s="2">
        <v>-78.651613531289101</v>
      </c>
      <c r="R44" s="2">
        <v>0</v>
      </c>
      <c r="S44" s="2">
        <v>24533</v>
      </c>
      <c r="T44" s="2">
        <v>7.7758927152195998</v>
      </c>
      <c r="U44" s="2">
        <v>875.95191258474995</v>
      </c>
      <c r="V44" s="2">
        <v>0.44473977461292102</v>
      </c>
      <c r="W44" s="2">
        <v>2.2065862010341102E-2</v>
      </c>
      <c r="Y44">
        <f t="shared" si="3"/>
        <v>36</v>
      </c>
      <c r="Z44" s="2">
        <v>7.2424705122031696E-14</v>
      </c>
      <c r="AA44">
        <v>-77.152751295960798</v>
      </c>
      <c r="AB44">
        <v>0</v>
      </c>
      <c r="AC44">
        <v>24528</v>
      </c>
      <c r="AD44">
        <v>6.9972487040391798</v>
      </c>
      <c r="AE44">
        <v>841.95934791519005</v>
      </c>
      <c r="AF44">
        <v>0.38936903211968599</v>
      </c>
      <c r="AG44">
        <v>0.36213200972927001</v>
      </c>
      <c r="AN44">
        <v>5.3466734172773496</v>
      </c>
      <c r="AO44">
        <v>-78.803326582722704</v>
      </c>
      <c r="AP44">
        <v>0</v>
      </c>
      <c r="AQ44">
        <v>24528</v>
      </c>
      <c r="AR44">
        <v>7.5613380602932203</v>
      </c>
      <c r="AS44">
        <v>859.69473924389195</v>
      </c>
      <c r="AT44">
        <v>0.70452253786622299</v>
      </c>
      <c r="AU44">
        <v>9.0288811462362603E-2</v>
      </c>
    </row>
    <row r="45" spans="1:47" x14ac:dyDescent="0.25">
      <c r="A45">
        <f t="shared" si="2"/>
        <v>37</v>
      </c>
      <c r="B45" s="2">
        <v>7.2201088423956498E-14</v>
      </c>
      <c r="C45" s="2">
        <v>-76.901811747847702</v>
      </c>
      <c r="D45" s="2">
        <v>0</v>
      </c>
      <c r="E45" s="2">
        <v>24924</v>
      </c>
      <c r="F45" s="2">
        <v>7.2481882521522403</v>
      </c>
      <c r="G45" s="2">
        <v>857.696267017526</v>
      </c>
      <c r="H45" s="2">
        <v>0.36521250086898499</v>
      </c>
      <c r="I45" s="2">
        <v>0.40602745682952301</v>
      </c>
      <c r="P45" s="2">
        <v>5.5339483360992299</v>
      </c>
      <c r="Q45" s="2">
        <v>-78.616051663900805</v>
      </c>
      <c r="R45" s="2">
        <v>0</v>
      </c>
      <c r="S45" s="2">
        <v>24924</v>
      </c>
      <c r="T45" s="2">
        <v>7.8261847903834401</v>
      </c>
      <c r="U45" s="2">
        <v>880.08169716795101</v>
      </c>
      <c r="V45" s="2">
        <v>0.51257689039896204</v>
      </c>
      <c r="W45" s="2">
        <v>7.6906339672989904E-2</v>
      </c>
      <c r="Y45">
        <f t="shared" si="3"/>
        <v>37</v>
      </c>
      <c r="Z45" s="2">
        <v>7.2384047540563401E-14</v>
      </c>
      <c r="AA45">
        <v>-77.111980745205898</v>
      </c>
      <c r="AB45">
        <v>0</v>
      </c>
      <c r="AC45">
        <v>24919</v>
      </c>
      <c r="AD45">
        <v>7.0380192547940599</v>
      </c>
      <c r="AE45">
        <v>844.59265301657797</v>
      </c>
      <c r="AF45">
        <v>0.62344846874039095</v>
      </c>
      <c r="AG45">
        <v>0.34310058209711503</v>
      </c>
      <c r="AN45">
        <v>5.3774097949573401</v>
      </c>
      <c r="AO45">
        <v>-78.772590205042704</v>
      </c>
      <c r="AP45">
        <v>0</v>
      </c>
      <c r="AQ45">
        <v>24919</v>
      </c>
      <c r="AR45">
        <v>7.6048058624664803</v>
      </c>
      <c r="AS45">
        <v>862.88236984728701</v>
      </c>
      <c r="AT45">
        <v>0.605933894862554</v>
      </c>
      <c r="AU45">
        <v>0.11974249552932199</v>
      </c>
    </row>
    <row r="46" spans="1:47" x14ac:dyDescent="0.25">
      <c r="A46">
        <f t="shared" si="2"/>
        <v>38</v>
      </c>
      <c r="B46" s="2">
        <v>7.2187535896800404E-14</v>
      </c>
      <c r="C46" s="2">
        <v>-76.889774003478706</v>
      </c>
      <c r="D46" s="2">
        <v>0</v>
      </c>
      <c r="E46" s="2">
        <v>25024</v>
      </c>
      <c r="F46" s="2">
        <v>7.2602259965211999</v>
      </c>
      <c r="G46" s="2">
        <v>858.91805702655404</v>
      </c>
      <c r="H46" s="2">
        <v>0.36778066107465601</v>
      </c>
      <c r="I46" s="2">
        <v>0.37180030898572602</v>
      </c>
      <c r="P46" s="2">
        <v>5.5431949392099398</v>
      </c>
      <c r="Q46" s="2">
        <v>-78.606805060790094</v>
      </c>
      <c r="R46" s="2">
        <v>0</v>
      </c>
      <c r="S46" s="2">
        <v>25024</v>
      </c>
      <c r="T46" s="2">
        <v>7.8392614619084799</v>
      </c>
      <c r="U46" s="2">
        <v>880.80958569856796</v>
      </c>
      <c r="V46" s="2">
        <v>0.44321353203907199</v>
      </c>
      <c r="W46" s="2">
        <v>-3.3255273557254501E-2</v>
      </c>
      <c r="Y46">
        <f t="shared" si="3"/>
        <v>38</v>
      </c>
      <c r="Z46" s="2">
        <v>7.2384047540563401E-14</v>
      </c>
      <c r="AA46">
        <v>-77.101451539043694</v>
      </c>
      <c r="AB46">
        <v>0</v>
      </c>
      <c r="AC46">
        <v>25019</v>
      </c>
      <c r="AD46">
        <v>7.0485484609561997</v>
      </c>
      <c r="AE46">
        <v>845.21</v>
      </c>
      <c r="AF46">
        <v>0.47880080822687898</v>
      </c>
      <c r="AG46">
        <v>0.35057324679761698</v>
      </c>
      <c r="AN46">
        <v>5.3853599459748498</v>
      </c>
      <c r="AO46">
        <v>-78.764640054025193</v>
      </c>
      <c r="AP46">
        <v>0</v>
      </c>
      <c r="AQ46">
        <v>25019</v>
      </c>
      <c r="AR46">
        <v>7.6160490738583597</v>
      </c>
      <c r="AS46">
        <v>863.64530474481603</v>
      </c>
      <c r="AT46">
        <v>0.56920896938682497</v>
      </c>
      <c r="AU46">
        <v>0.13174434177386701</v>
      </c>
    </row>
    <row r="47" spans="1:47" x14ac:dyDescent="0.25">
      <c r="A47">
        <f t="shared" si="2"/>
        <v>39</v>
      </c>
      <c r="B47" s="2">
        <v>7.2187535896800404E-14</v>
      </c>
      <c r="C47" s="2">
        <v>-76.888565800345006</v>
      </c>
      <c r="D47" s="2">
        <v>0</v>
      </c>
      <c r="E47" s="2">
        <v>25034</v>
      </c>
      <c r="F47" s="2">
        <v>7.2614341996549898</v>
      </c>
      <c r="G47" s="2">
        <v>477.12059530990001</v>
      </c>
      <c r="H47" s="2">
        <v>0.24111168600915101</v>
      </c>
      <c r="I47" s="2">
        <v>0.22790113858838601</v>
      </c>
      <c r="P47" s="2">
        <v>5.5441215785842903</v>
      </c>
      <c r="Q47" s="2">
        <v>-78.605878421415795</v>
      </c>
      <c r="R47" s="2">
        <v>0</v>
      </c>
      <c r="S47" s="2">
        <v>25034</v>
      </c>
      <c r="T47" s="2">
        <v>7.8405719278791199</v>
      </c>
      <c r="U47" s="2">
        <v>489.34451004365201</v>
      </c>
      <c r="V47" s="2">
        <v>0.19265071319499899</v>
      </c>
      <c r="W47" s="2">
        <v>3.7379936302656402E-2</v>
      </c>
      <c r="Y47">
        <f t="shared" si="3"/>
        <v>39</v>
      </c>
      <c r="Z47" s="2">
        <v>7.2384047540563401E-14</v>
      </c>
      <c r="AA47">
        <v>-77.100396785524794</v>
      </c>
      <c r="AB47">
        <v>0</v>
      </c>
      <c r="AC47">
        <v>25029</v>
      </c>
      <c r="AD47">
        <v>7.0496032144751197</v>
      </c>
      <c r="AE47">
        <v>469.68133252836202</v>
      </c>
      <c r="AF47">
        <v>0.360811355821681</v>
      </c>
      <c r="AG47">
        <v>0.190779384196921</v>
      </c>
      <c r="AN47">
        <v>5.3861567352751596</v>
      </c>
      <c r="AO47">
        <v>-78.763843264724898</v>
      </c>
      <c r="AP47">
        <v>0</v>
      </c>
      <c r="AQ47">
        <v>25029</v>
      </c>
      <c r="AR47">
        <v>7.6171759040932097</v>
      </c>
      <c r="AS47">
        <v>479.80676059964799</v>
      </c>
      <c r="AT47">
        <v>0.30731084584121798</v>
      </c>
      <c r="AU47">
        <v>3.27929372458425E-2</v>
      </c>
    </row>
    <row r="48" spans="1:47" x14ac:dyDescent="0.25">
      <c r="A48">
        <f t="shared" si="2"/>
        <v>40</v>
      </c>
      <c r="B48" s="2">
        <v>7.2187535896800404E-14</v>
      </c>
      <c r="C48" s="2">
        <v>-76.888332035995901</v>
      </c>
      <c r="D48" s="2">
        <v>0</v>
      </c>
      <c r="E48" s="2">
        <v>25044</v>
      </c>
      <c r="F48" s="2">
        <v>7.26166796400405</v>
      </c>
      <c r="G48" s="2">
        <v>477.23059520097701</v>
      </c>
      <c r="H48" s="2">
        <v>0.17652822061189299</v>
      </c>
      <c r="I48" s="2">
        <v>0.28021535369091899</v>
      </c>
      <c r="P48" s="2">
        <v>5.5443028851457097</v>
      </c>
      <c r="Q48" s="2">
        <v>-78.605697114854294</v>
      </c>
      <c r="R48" s="2">
        <v>0</v>
      </c>
      <c r="S48" s="2">
        <v>25044</v>
      </c>
      <c r="T48" s="2">
        <v>7.84082833407723</v>
      </c>
      <c r="U48" s="2">
        <v>489.61391500095499</v>
      </c>
      <c r="V48" s="2">
        <v>0.157554589045134</v>
      </c>
      <c r="W48" s="2">
        <v>3.51087524238127E-2</v>
      </c>
      <c r="Y48">
        <f t="shared" si="3"/>
        <v>40</v>
      </c>
      <c r="Z48" s="2">
        <v>7.2370495013407396E-14</v>
      </c>
      <c r="AA48">
        <v>-77.100114472778998</v>
      </c>
      <c r="AB48">
        <v>0</v>
      </c>
      <c r="AC48">
        <v>25039</v>
      </c>
      <c r="AD48">
        <v>7.0498855272209502</v>
      </c>
      <c r="AE48">
        <v>469.69133271684899</v>
      </c>
      <c r="AF48">
        <v>0.31414926253104702</v>
      </c>
      <c r="AG48">
        <v>0.17217083567664601</v>
      </c>
      <c r="AN48">
        <v>5.3863730584600198</v>
      </c>
      <c r="AO48">
        <v>-78.763626941539997</v>
      </c>
      <c r="AP48">
        <v>0</v>
      </c>
      <c r="AQ48">
        <v>25039</v>
      </c>
      <c r="AR48">
        <v>7.6174818312751</v>
      </c>
      <c r="AS48">
        <v>479.88644310209799</v>
      </c>
      <c r="AT48">
        <v>0.22037620114020601</v>
      </c>
      <c r="AU48">
        <v>4.4404230081686799E-2</v>
      </c>
    </row>
    <row r="49" spans="1:47" x14ac:dyDescent="0.25">
      <c r="A49">
        <f t="shared" si="2"/>
        <v>41</v>
      </c>
      <c r="B49" s="2">
        <v>7.2173983369644398E-14</v>
      </c>
      <c r="C49" s="2">
        <v>-76.865174103650006</v>
      </c>
      <c r="D49" s="2">
        <v>0</v>
      </c>
      <c r="E49" s="2">
        <v>26031</v>
      </c>
      <c r="F49" s="2">
        <v>7.2848258963500001</v>
      </c>
      <c r="G49" s="2">
        <v>478.09372218608701</v>
      </c>
      <c r="H49" s="2">
        <v>0.21937820266508901</v>
      </c>
      <c r="I49" s="2">
        <v>0.25558766264745503</v>
      </c>
      <c r="P49" s="2">
        <v>5.5622829451776701</v>
      </c>
      <c r="Q49" s="2">
        <v>-78.587717054822406</v>
      </c>
      <c r="R49" s="2">
        <v>0</v>
      </c>
      <c r="S49" s="2">
        <v>26031</v>
      </c>
      <c r="T49" s="2">
        <v>7.8662559788267101</v>
      </c>
      <c r="U49" s="2">
        <v>490.61841578807298</v>
      </c>
      <c r="V49" s="2">
        <v>0.241608832417777</v>
      </c>
      <c r="W49" s="2">
        <v>7.9980838845556707E-2</v>
      </c>
      <c r="Y49">
        <f t="shared" si="3"/>
        <v>41</v>
      </c>
      <c r="Z49" s="2">
        <v>7.2356942486251302E-14</v>
      </c>
      <c r="AA49">
        <v>-77.072131900602599</v>
      </c>
      <c r="AB49">
        <v>0</v>
      </c>
      <c r="AC49">
        <v>26031</v>
      </c>
      <c r="AD49">
        <v>7.07786809939733</v>
      </c>
      <c r="AE49">
        <v>470.65370341630501</v>
      </c>
      <c r="AF49">
        <v>0.26987945621327902</v>
      </c>
      <c r="AG49">
        <v>0.18499659145442601</v>
      </c>
      <c r="AN49">
        <v>5.4077309686474599</v>
      </c>
      <c r="AO49">
        <v>-78.742269031352606</v>
      </c>
      <c r="AP49">
        <v>0</v>
      </c>
      <c r="AQ49">
        <v>26031</v>
      </c>
      <c r="AR49">
        <v>7.6476864775261202</v>
      </c>
      <c r="AS49">
        <v>481.05280055712598</v>
      </c>
      <c r="AT49">
        <v>0.24701768692440401</v>
      </c>
      <c r="AU49">
        <v>3.3511914733041499E-2</v>
      </c>
    </row>
    <row r="50" spans="1:47" x14ac:dyDescent="0.25">
      <c r="A50">
        <f t="shared" si="2"/>
        <v>42</v>
      </c>
      <c r="B50" s="2">
        <v>7.2140102051754201E-14</v>
      </c>
      <c r="C50" s="2">
        <v>-76.841649273309599</v>
      </c>
      <c r="D50" s="2">
        <v>0</v>
      </c>
      <c r="E50" s="2">
        <v>27029</v>
      </c>
      <c r="F50" s="2">
        <v>7.3083507266903798</v>
      </c>
      <c r="G50" s="2">
        <v>479.056856842343</v>
      </c>
      <c r="H50" s="2">
        <v>0.23998530303080401</v>
      </c>
      <c r="I50" s="2">
        <v>0.23776342714285401</v>
      </c>
      <c r="P50" s="2">
        <v>5.5805601258334203</v>
      </c>
      <c r="Q50" s="2">
        <v>-78.569439874166605</v>
      </c>
      <c r="R50" s="2">
        <v>0</v>
      </c>
      <c r="S50" s="2">
        <v>27029</v>
      </c>
      <c r="T50" s="2">
        <v>7.8921038155920096</v>
      </c>
      <c r="U50" s="2">
        <v>491.69879365850397</v>
      </c>
      <c r="V50" s="2">
        <v>0.29454951747220698</v>
      </c>
      <c r="W50" s="2">
        <v>6.2687225167258998E-2</v>
      </c>
      <c r="Y50">
        <f t="shared" si="3"/>
        <v>42</v>
      </c>
      <c r="Z50" s="2">
        <v>7.2329837431939202E-14</v>
      </c>
      <c r="AA50">
        <v>-77.043763186759804</v>
      </c>
      <c r="AB50">
        <v>0</v>
      </c>
      <c r="AC50">
        <v>27026</v>
      </c>
      <c r="AD50">
        <v>7.1062368132401303</v>
      </c>
      <c r="AE50">
        <v>471.69602586661398</v>
      </c>
      <c r="AF50">
        <v>0.14841972373790899</v>
      </c>
      <c r="AG50">
        <v>0.18806814798361801</v>
      </c>
      <c r="AN50">
        <v>5.42961031232596</v>
      </c>
      <c r="AO50">
        <v>-78.7203896876741</v>
      </c>
      <c r="AP50">
        <v>0</v>
      </c>
      <c r="AQ50">
        <v>27026</v>
      </c>
      <c r="AR50">
        <v>7.6786285420920803</v>
      </c>
      <c r="AS50">
        <v>482.29420962124601</v>
      </c>
      <c r="AT50">
        <v>0.27664506018711099</v>
      </c>
      <c r="AU50">
        <v>4.8720656741201102E-2</v>
      </c>
    </row>
    <row r="51" spans="1:47" x14ac:dyDescent="0.25">
      <c r="A51">
        <f t="shared" si="2"/>
        <v>43</v>
      </c>
      <c r="B51" s="2">
        <v>7.2119773261020098E-14</v>
      </c>
      <c r="C51" s="2">
        <v>-76.817984358678601</v>
      </c>
      <c r="D51" s="2">
        <v>0</v>
      </c>
      <c r="E51" s="2">
        <v>28027</v>
      </c>
      <c r="F51" s="2">
        <v>7.3320156413213402</v>
      </c>
      <c r="G51" s="2">
        <v>479.88370625103101</v>
      </c>
      <c r="H51" s="2">
        <v>0.221723631370675</v>
      </c>
      <c r="I51" s="2">
        <v>0.24928239642066299</v>
      </c>
      <c r="P51" s="2">
        <v>5.5989585468481602</v>
      </c>
      <c r="Q51" s="2">
        <v>-78.551041453151896</v>
      </c>
      <c r="R51" s="2">
        <v>0</v>
      </c>
      <c r="S51" s="2">
        <v>28027</v>
      </c>
      <c r="T51" s="2">
        <v>7.9181231121173097</v>
      </c>
      <c r="U51" s="2">
        <v>492.65979797113198</v>
      </c>
      <c r="V51" s="2">
        <v>0.25334011058753197</v>
      </c>
      <c r="W51" s="2">
        <v>5.2272576434778999E-2</v>
      </c>
      <c r="Y51">
        <f t="shared" si="3"/>
        <v>43</v>
      </c>
      <c r="Z51" s="2">
        <v>7.2302732377627001E-14</v>
      </c>
      <c r="AA51">
        <v>-77.015158990078703</v>
      </c>
      <c r="AB51">
        <v>0</v>
      </c>
      <c r="AC51">
        <v>28028</v>
      </c>
      <c r="AD51">
        <v>7.1348410099212698</v>
      </c>
      <c r="AE51">
        <v>472.86930644111601</v>
      </c>
      <c r="AF51">
        <v>0.296811509427785</v>
      </c>
      <c r="AG51">
        <v>0.18158944437237601</v>
      </c>
      <c r="AN51">
        <v>5.45159123967328</v>
      </c>
      <c r="AO51">
        <v>-78.698408760326799</v>
      </c>
      <c r="AP51">
        <v>0</v>
      </c>
      <c r="AQ51">
        <v>28028</v>
      </c>
      <c r="AR51">
        <v>7.7097142676601997</v>
      </c>
      <c r="AS51">
        <v>483.61544627241</v>
      </c>
      <c r="AT51">
        <v>0.24907086289774799</v>
      </c>
      <c r="AU51">
        <v>6.2028654322038398E-2</v>
      </c>
    </row>
    <row r="52" spans="1:47" x14ac:dyDescent="0.25">
      <c r="A52">
        <f t="shared" si="2"/>
        <v>44</v>
      </c>
      <c r="B52" s="2">
        <v>7.2099444470285994E-14</v>
      </c>
      <c r="C52" s="2">
        <v>-76.794192500243099</v>
      </c>
      <c r="D52" s="2">
        <v>0</v>
      </c>
      <c r="E52" s="2">
        <v>29026</v>
      </c>
      <c r="F52" s="2">
        <v>7.3558074997569003</v>
      </c>
      <c r="G52" s="2">
        <v>480.77684959786399</v>
      </c>
      <c r="H52" s="2">
        <v>0.150772797303828</v>
      </c>
      <c r="I52" s="2">
        <v>0.24974424154205899</v>
      </c>
      <c r="P52" s="2">
        <v>5.61746902896639</v>
      </c>
      <c r="Q52" s="2">
        <v>-78.532530971033594</v>
      </c>
      <c r="R52" s="2">
        <v>0</v>
      </c>
      <c r="S52" s="2">
        <v>29026</v>
      </c>
      <c r="T52" s="2">
        <v>7.9443008869749701</v>
      </c>
      <c r="U52" s="2">
        <v>493.74767747245897</v>
      </c>
      <c r="V52" s="2">
        <v>0.29583419481904399</v>
      </c>
      <c r="W52" s="2">
        <v>4.1943657092358602E-2</v>
      </c>
      <c r="Y52">
        <f t="shared" si="3"/>
        <v>44</v>
      </c>
      <c r="Z52" s="2">
        <v>7.2289179850470996E-14</v>
      </c>
      <c r="AA52">
        <v>-76.986340812371594</v>
      </c>
      <c r="AB52">
        <v>0</v>
      </c>
      <c r="AC52">
        <v>29030</v>
      </c>
      <c r="AD52">
        <v>7.1636591876283102</v>
      </c>
      <c r="AE52">
        <v>473.939296849409</v>
      </c>
      <c r="AF52">
        <v>0.25329676867311701</v>
      </c>
      <c r="AG52">
        <v>0.20772290528830201</v>
      </c>
      <c r="AN52">
        <v>5.4737563521229102</v>
      </c>
      <c r="AO52">
        <v>-78.676243647877101</v>
      </c>
      <c r="AP52">
        <v>0</v>
      </c>
      <c r="AQ52">
        <v>29030</v>
      </c>
      <c r="AR52">
        <v>7.7410604702979802</v>
      </c>
      <c r="AS52">
        <v>485.05483680696602</v>
      </c>
      <c r="AT52">
        <v>0.23947607821736799</v>
      </c>
      <c r="AU52">
        <v>6.4388007627081897E-2</v>
      </c>
    </row>
    <row r="53" spans="1:47" x14ac:dyDescent="0.25">
      <c r="A53">
        <f t="shared" si="2"/>
        <v>45</v>
      </c>
      <c r="B53" s="2">
        <v>7.2079115679551904E-14</v>
      </c>
      <c r="C53" s="2">
        <v>-76.770505584273394</v>
      </c>
      <c r="D53" s="2">
        <v>0</v>
      </c>
      <c r="E53" s="2">
        <v>30018</v>
      </c>
      <c r="F53" s="2">
        <v>7.3794944157265903</v>
      </c>
      <c r="G53" s="2">
        <v>481.7</v>
      </c>
      <c r="H53" s="2">
        <v>0.20444763798971</v>
      </c>
      <c r="I53" s="2">
        <v>0.27502990449471099</v>
      </c>
      <c r="P53" s="2">
        <v>5.6359192107129097</v>
      </c>
      <c r="Q53" s="2">
        <v>-78.514080789287107</v>
      </c>
      <c r="R53" s="2">
        <v>0</v>
      </c>
      <c r="S53" s="2">
        <v>30018</v>
      </c>
      <c r="T53" s="2">
        <v>7.9703933842291601</v>
      </c>
      <c r="U53" s="2">
        <v>494.75739030371102</v>
      </c>
      <c r="V53" s="2">
        <v>0.32252677966975402</v>
      </c>
      <c r="W53" s="2">
        <v>4.3184977288269297E-2</v>
      </c>
      <c r="Y53">
        <f t="shared" si="3"/>
        <v>45</v>
      </c>
      <c r="Z53" s="2">
        <v>7.2255298532580798E-14</v>
      </c>
      <c r="AA53">
        <v>-76.957580776802402</v>
      </c>
      <c r="AB53">
        <v>0</v>
      </c>
      <c r="AC53">
        <v>30022</v>
      </c>
      <c r="AD53">
        <v>7.1924192231975397</v>
      </c>
      <c r="AE53">
        <v>474.92999999999898</v>
      </c>
      <c r="AF53">
        <v>0.20750048523542899</v>
      </c>
      <c r="AG53">
        <v>0.19026351889642801</v>
      </c>
      <c r="AN53">
        <v>5.4958294333373203</v>
      </c>
      <c r="AO53">
        <v>-78.6541705666627</v>
      </c>
      <c r="AP53">
        <v>0</v>
      </c>
      <c r="AQ53">
        <v>30022</v>
      </c>
      <c r="AR53">
        <v>7.7722765211147697</v>
      </c>
      <c r="AS53">
        <v>486.49510043102498</v>
      </c>
      <c r="AT53">
        <v>0.32042517082280297</v>
      </c>
      <c r="AU53">
        <v>7.7763243064587498E-2</v>
      </c>
    </row>
    <row r="54" spans="1:47" x14ac:dyDescent="0.25">
      <c r="A54">
        <f t="shared" si="2"/>
        <v>46</v>
      </c>
      <c r="B54" s="2">
        <v>7.2079115679551904E-14</v>
      </c>
      <c r="C54" s="2">
        <v>-76.770264899732197</v>
      </c>
      <c r="D54" s="2">
        <v>0</v>
      </c>
      <c r="E54" s="2">
        <v>30028</v>
      </c>
      <c r="F54" s="2">
        <v>7.3797351002677303</v>
      </c>
      <c r="G54" s="2">
        <v>866.84792318346797</v>
      </c>
      <c r="H54" s="2">
        <v>0.41526302319392999</v>
      </c>
      <c r="I54" s="2">
        <v>0.49970414571828797</v>
      </c>
      <c r="P54" s="2">
        <v>5.6361067727775103</v>
      </c>
      <c r="Q54" s="2">
        <v>-78.513893227222496</v>
      </c>
      <c r="R54" s="2">
        <v>0</v>
      </c>
      <c r="S54" s="2">
        <v>30028</v>
      </c>
      <c r="T54" s="2">
        <v>7.9706586370446901</v>
      </c>
      <c r="U54" s="2">
        <v>890.41262043763595</v>
      </c>
      <c r="V54" s="2">
        <v>0.64901936675711103</v>
      </c>
      <c r="W54" s="2">
        <v>9.7038082049598795E-2</v>
      </c>
      <c r="Y54">
        <f t="shared" si="3"/>
        <v>46</v>
      </c>
      <c r="Z54" s="2">
        <v>7.2255298532580798E-14</v>
      </c>
      <c r="AA54">
        <v>-76.957288654179806</v>
      </c>
      <c r="AB54">
        <v>0</v>
      </c>
      <c r="AC54">
        <v>30032</v>
      </c>
      <c r="AD54">
        <v>7.1927113458201797</v>
      </c>
      <c r="AE54">
        <v>854.79532714651805</v>
      </c>
      <c r="AF54">
        <v>0.44363060195184201</v>
      </c>
      <c r="AG54">
        <v>0.33984003489412901</v>
      </c>
      <c r="AN54">
        <v>5.4960551032598897</v>
      </c>
      <c r="AO54">
        <v>-78.6539448967401</v>
      </c>
      <c r="AP54">
        <v>0</v>
      </c>
      <c r="AQ54">
        <v>30032</v>
      </c>
      <c r="AR54">
        <v>7.7725956665798899</v>
      </c>
      <c r="AS54">
        <v>875.50370345911494</v>
      </c>
      <c r="AT54">
        <v>0.49316887554122302</v>
      </c>
      <c r="AU54">
        <v>0.139325624906316</v>
      </c>
    </row>
    <row r="55" spans="1:47" x14ac:dyDescent="0.25">
      <c r="A55">
        <f t="shared" si="2"/>
        <v>47</v>
      </c>
      <c r="B55" s="2">
        <v>7.2072339415973895E-14</v>
      </c>
      <c r="C55" s="2">
        <v>-76.769027580121303</v>
      </c>
      <c r="D55" s="2">
        <v>0</v>
      </c>
      <c r="E55" s="2">
        <v>30038</v>
      </c>
      <c r="F55" s="2">
        <v>7.3809724198786304</v>
      </c>
      <c r="G55" s="2">
        <v>866.91215227602902</v>
      </c>
      <c r="H55" s="2">
        <v>0.43496704795379298</v>
      </c>
      <c r="I55" s="2">
        <v>0.52550600599280495</v>
      </c>
      <c r="P55" s="2">
        <v>5.6370612272511398</v>
      </c>
      <c r="Q55" s="2">
        <v>-78.512938772748896</v>
      </c>
      <c r="R55" s="2">
        <v>0</v>
      </c>
      <c r="S55" s="2">
        <v>30038</v>
      </c>
      <c r="T55" s="2">
        <v>7.97200843950597</v>
      </c>
      <c r="U55" s="2">
        <v>890.63330860155395</v>
      </c>
      <c r="V55" s="2">
        <v>0.71093572957822004</v>
      </c>
      <c r="W55" s="2">
        <v>0.116758696266052</v>
      </c>
      <c r="Y55">
        <f t="shared" si="3"/>
        <v>47</v>
      </c>
      <c r="Z55" s="2">
        <v>7.2241746005424704E-14</v>
      </c>
      <c r="AA55">
        <v>-76.956205661689907</v>
      </c>
      <c r="AB55">
        <v>0</v>
      </c>
      <c r="AC55">
        <v>30042</v>
      </c>
      <c r="AD55">
        <v>7.19379433831</v>
      </c>
      <c r="AE55">
        <v>854.91583000120602</v>
      </c>
      <c r="AF55">
        <v>0.55742187495920803</v>
      </c>
      <c r="AG55">
        <v>0.34663009620651702</v>
      </c>
      <c r="AN55">
        <v>5.4968793401155303</v>
      </c>
      <c r="AO55">
        <v>-78.653120659884493</v>
      </c>
      <c r="AP55">
        <v>0</v>
      </c>
      <c r="AQ55">
        <v>30042</v>
      </c>
      <c r="AR55">
        <v>7.7737613135197297</v>
      </c>
      <c r="AS55">
        <v>875.57825849910296</v>
      </c>
      <c r="AT55">
        <v>0.43486735106560598</v>
      </c>
      <c r="AU55">
        <v>8.3190596742569706E-2</v>
      </c>
    </row>
    <row r="56" spans="1:47" x14ac:dyDescent="0.25">
      <c r="A56">
        <f t="shared" si="2"/>
        <v>48</v>
      </c>
      <c r="B56" s="2">
        <v>7.2065563152395797E-14</v>
      </c>
      <c r="C56" s="2">
        <v>-76.756653023699798</v>
      </c>
      <c r="D56" s="2">
        <v>0</v>
      </c>
      <c r="E56" s="2">
        <v>30138</v>
      </c>
      <c r="F56" s="2">
        <v>7.3933469763001103</v>
      </c>
      <c r="G56" s="2">
        <v>867.93422293339302</v>
      </c>
      <c r="H56" s="2">
        <v>0.56936360830951105</v>
      </c>
      <c r="I56" s="2">
        <v>0.46857020201751398</v>
      </c>
      <c r="P56" s="2">
        <v>5.6466125748516598</v>
      </c>
      <c r="Q56" s="2">
        <v>-78.503387425148404</v>
      </c>
      <c r="R56" s="2">
        <v>0</v>
      </c>
      <c r="S56" s="2">
        <v>30138</v>
      </c>
      <c r="T56" s="2">
        <v>7.9855160848215601</v>
      </c>
      <c r="U56" s="2">
        <v>891.42514772930997</v>
      </c>
      <c r="V56" s="2">
        <v>0.74302551813596496</v>
      </c>
      <c r="W56" s="2">
        <v>5.8070924246701301E-2</v>
      </c>
      <c r="Y56">
        <f t="shared" si="3"/>
        <v>48</v>
      </c>
      <c r="Z56" s="2">
        <v>7.2241746005424704E-14</v>
      </c>
      <c r="AA56">
        <v>-76.945372859860896</v>
      </c>
      <c r="AB56">
        <v>0</v>
      </c>
      <c r="AC56">
        <v>30142</v>
      </c>
      <c r="AD56">
        <v>7.2046271401390696</v>
      </c>
      <c r="AE56">
        <v>855.68533636854602</v>
      </c>
      <c r="AF56">
        <v>0.60671153237132303</v>
      </c>
      <c r="AG56">
        <v>0.353656377228182</v>
      </c>
      <c r="AN56">
        <v>5.5051224827698304</v>
      </c>
      <c r="AO56">
        <v>-78.644877517230199</v>
      </c>
      <c r="AP56">
        <v>0</v>
      </c>
      <c r="AQ56">
        <v>30142</v>
      </c>
      <c r="AR56">
        <v>7.7854188776580298</v>
      </c>
      <c r="AS56">
        <v>876.50387714629005</v>
      </c>
      <c r="AT56">
        <v>0.35492479260343102</v>
      </c>
      <c r="AU56">
        <v>6.4701854338955297E-2</v>
      </c>
    </row>
    <row r="57" spans="1:47" x14ac:dyDescent="0.25">
      <c r="A57">
        <f t="shared" si="2"/>
        <v>49</v>
      </c>
      <c r="B57" s="2">
        <v>7.2018129307349594E-14</v>
      </c>
      <c r="C57" s="2">
        <v>-76.708245463621793</v>
      </c>
      <c r="D57" s="2">
        <v>0</v>
      </c>
      <c r="E57" s="2">
        <v>30529</v>
      </c>
      <c r="F57" s="2">
        <v>7.4417545363781299</v>
      </c>
      <c r="G57" s="2">
        <v>871.18316054437901</v>
      </c>
      <c r="H57" s="2">
        <v>0.30835988052131003</v>
      </c>
      <c r="I57" s="2">
        <v>0.46565128844973802</v>
      </c>
      <c r="P57" s="2">
        <v>5.6839636177058503</v>
      </c>
      <c r="Q57" s="2">
        <v>-78.466036382294206</v>
      </c>
      <c r="R57" s="2">
        <v>0</v>
      </c>
      <c r="S57" s="2">
        <v>30529</v>
      </c>
      <c r="T57" s="2">
        <v>8.0383384361947403</v>
      </c>
      <c r="U57" s="2">
        <v>895.63280578712897</v>
      </c>
      <c r="V57" s="2">
        <v>0.83634218544616801</v>
      </c>
      <c r="W57" s="2">
        <v>-3.2188696461065799E-2</v>
      </c>
      <c r="Y57">
        <f t="shared" si="3"/>
        <v>49</v>
      </c>
      <c r="Z57" s="2">
        <v>7.2201088423956498E-14</v>
      </c>
      <c r="AA57">
        <v>-76.903039299807901</v>
      </c>
      <c r="AB57">
        <v>0</v>
      </c>
      <c r="AC57">
        <v>30530</v>
      </c>
      <c r="AD57">
        <v>7.2469607001920897</v>
      </c>
      <c r="AE57">
        <v>858.29829641059996</v>
      </c>
      <c r="AF57">
        <v>0.57646077975180399</v>
      </c>
      <c r="AG57">
        <v>0.37092529416974501</v>
      </c>
      <c r="AN57">
        <v>5.5373596920024397</v>
      </c>
      <c r="AO57">
        <v>-78.612640307997594</v>
      </c>
      <c r="AP57">
        <v>0</v>
      </c>
      <c r="AQ57">
        <v>30530</v>
      </c>
      <c r="AR57">
        <v>7.83100917616785</v>
      </c>
      <c r="AS57">
        <v>879.96258291933202</v>
      </c>
      <c r="AT57">
        <v>0.30512784494491502</v>
      </c>
      <c r="AU57">
        <v>0.126478609571782</v>
      </c>
    </row>
    <row r="58" spans="1:47" x14ac:dyDescent="0.25">
      <c r="A58">
        <f t="shared" si="2"/>
        <v>50</v>
      </c>
      <c r="B58" s="2">
        <v>7.1963919198725294E-14</v>
      </c>
      <c r="C58" s="2">
        <v>-76.645561054293594</v>
      </c>
      <c r="D58" s="2">
        <v>0</v>
      </c>
      <c r="E58" s="2">
        <v>31030</v>
      </c>
      <c r="F58" s="2">
        <v>7.5044389457063403</v>
      </c>
      <c r="G58" s="2">
        <v>875.24267140637096</v>
      </c>
      <c r="H58" s="2">
        <v>0.53888570563306204</v>
      </c>
      <c r="I58" s="2">
        <v>0.40888559574608702</v>
      </c>
      <c r="P58" s="2">
        <v>5.7324688557018</v>
      </c>
      <c r="Q58" s="2">
        <v>-78.417531144298195</v>
      </c>
      <c r="R58" s="2">
        <v>0</v>
      </c>
      <c r="S58" s="2">
        <v>31030</v>
      </c>
      <c r="T58" s="2">
        <v>8.1069352016147498</v>
      </c>
      <c r="U58" s="2">
        <v>901.43272452812596</v>
      </c>
      <c r="V58" s="2">
        <v>0.623963550555933</v>
      </c>
      <c r="W58" s="2">
        <v>9.2949544668402204E-3</v>
      </c>
      <c r="Y58">
        <f t="shared" si="3"/>
        <v>50</v>
      </c>
      <c r="Z58" s="2">
        <v>7.2146878315332197E-14</v>
      </c>
      <c r="AA58">
        <v>-76.848370095125205</v>
      </c>
      <c r="AB58">
        <v>0</v>
      </c>
      <c r="AC58">
        <v>31028</v>
      </c>
      <c r="AD58">
        <v>7.3016299048747397</v>
      </c>
      <c r="AE58">
        <v>862.00317398737297</v>
      </c>
      <c r="AF58">
        <v>0.36545663663897898</v>
      </c>
      <c r="AG58">
        <v>0.37461651893334902</v>
      </c>
      <c r="AN58">
        <v>5.57909675722646</v>
      </c>
      <c r="AO58">
        <v>-78.570903242773596</v>
      </c>
      <c r="AP58">
        <v>0</v>
      </c>
      <c r="AQ58">
        <v>31028</v>
      </c>
      <c r="AR58">
        <v>7.89003429986131</v>
      </c>
      <c r="AS58">
        <v>884.03698677350098</v>
      </c>
      <c r="AT58">
        <v>0.241625443160427</v>
      </c>
      <c r="AU58">
        <v>0.16088217392119</v>
      </c>
    </row>
    <row r="59" spans="1:47" x14ac:dyDescent="0.25">
      <c r="A59">
        <f t="shared" si="2"/>
        <v>51</v>
      </c>
      <c r="B59" s="2">
        <v>7.18419464543207E-14</v>
      </c>
      <c r="C59" s="2">
        <v>-76.518622097325206</v>
      </c>
      <c r="D59" s="2">
        <v>0</v>
      </c>
      <c r="E59" s="2">
        <v>32030</v>
      </c>
      <c r="F59" s="2">
        <v>7.6313779026747302</v>
      </c>
      <c r="G59" s="2">
        <v>883.57637108462802</v>
      </c>
      <c r="H59" s="2">
        <v>0.52541020261304405</v>
      </c>
      <c r="I59" s="2">
        <v>0.43050231419651203</v>
      </c>
      <c r="P59" s="2">
        <v>5.8312261841370896</v>
      </c>
      <c r="Q59" s="2">
        <v>-78.318773815862997</v>
      </c>
      <c r="R59" s="2">
        <v>0</v>
      </c>
      <c r="S59" s="2">
        <v>32030</v>
      </c>
      <c r="T59" s="2">
        <v>8.2465991548716602</v>
      </c>
      <c r="U59" s="2">
        <v>911.34121085103595</v>
      </c>
      <c r="V59" s="2">
        <v>0.151859929661602</v>
      </c>
      <c r="W59" s="2">
        <v>2.5613052834659901E-2</v>
      </c>
      <c r="Y59">
        <f t="shared" si="3"/>
        <v>51</v>
      </c>
      <c r="Z59" s="2">
        <v>7.2045234361661694E-14</v>
      </c>
      <c r="AA59">
        <v>-76.737888672861104</v>
      </c>
      <c r="AB59">
        <v>0</v>
      </c>
      <c r="AC59">
        <v>32026</v>
      </c>
      <c r="AD59">
        <v>7.4121113271388204</v>
      </c>
      <c r="AE59">
        <v>869.10045261748303</v>
      </c>
      <c r="AF59">
        <v>0.32130525003860799</v>
      </c>
      <c r="AG59">
        <v>0.378252715331241</v>
      </c>
      <c r="AN59">
        <v>5.66357939568395</v>
      </c>
      <c r="AO59">
        <v>-78.486420604316095</v>
      </c>
      <c r="AP59">
        <v>0</v>
      </c>
      <c r="AQ59">
        <v>32026</v>
      </c>
      <c r="AR59">
        <v>8.0095107929529501</v>
      </c>
      <c r="AS59">
        <v>892.58495572197796</v>
      </c>
      <c r="AT59">
        <v>0.41477371071560898</v>
      </c>
      <c r="AU59">
        <v>0.11527348490936699</v>
      </c>
    </row>
    <row r="60" spans="1:47" x14ac:dyDescent="0.25">
      <c r="A60">
        <f t="shared" si="2"/>
        <v>52</v>
      </c>
      <c r="B60" s="2">
        <v>7.1719973709916106E-14</v>
      </c>
      <c r="C60" s="2">
        <v>-76.388442985478505</v>
      </c>
      <c r="D60" s="2">
        <v>0</v>
      </c>
      <c r="E60" s="2">
        <v>33032</v>
      </c>
      <c r="F60" s="2">
        <v>7.7615570145214097</v>
      </c>
      <c r="G60" s="2">
        <v>892.47756428536195</v>
      </c>
      <c r="H60" s="2">
        <v>0.80243048780318404</v>
      </c>
      <c r="I60" s="2">
        <v>0.35681924409833798</v>
      </c>
      <c r="P60" s="2">
        <v>5.9330524738412098</v>
      </c>
      <c r="Q60" s="2">
        <v>-78.216947526158805</v>
      </c>
      <c r="R60" s="2">
        <v>0</v>
      </c>
      <c r="S60" s="2">
        <v>33032</v>
      </c>
      <c r="T60" s="2">
        <v>8.3906032747773693</v>
      </c>
      <c r="U60" s="2">
        <v>921.75527629028204</v>
      </c>
      <c r="V60" s="2">
        <v>0.35619567008833902</v>
      </c>
      <c r="W60" s="2">
        <v>0.107835699119119</v>
      </c>
      <c r="Y60">
        <f t="shared" si="3"/>
        <v>52</v>
      </c>
      <c r="Z60" s="2">
        <v>7.1936814144413194E-14</v>
      </c>
      <c r="AA60">
        <v>-76.625169798119998</v>
      </c>
      <c r="AB60">
        <v>0</v>
      </c>
      <c r="AC60">
        <v>33028</v>
      </c>
      <c r="AD60">
        <v>7.5248302018799498</v>
      </c>
      <c r="AE60">
        <v>876.56765943992195</v>
      </c>
      <c r="AF60">
        <v>0.166703950320817</v>
      </c>
      <c r="AG60">
        <v>0.40311957362237</v>
      </c>
      <c r="AN60">
        <v>5.7501908353517202</v>
      </c>
      <c r="AO60">
        <v>-78.399809164648303</v>
      </c>
      <c r="AP60">
        <v>0</v>
      </c>
      <c r="AQ60">
        <v>33028</v>
      </c>
      <c r="AR60">
        <v>8.1319978655877705</v>
      </c>
      <c r="AS60">
        <v>901.93415497270905</v>
      </c>
      <c r="AT60">
        <v>0.47642542208411998</v>
      </c>
      <c r="AU60">
        <v>6.5824502443626295E-2</v>
      </c>
    </row>
    <row r="61" spans="1:47" x14ac:dyDescent="0.25">
      <c r="A61">
        <f t="shared" si="2"/>
        <v>53</v>
      </c>
      <c r="B61" s="2">
        <v>7.1590377668986198E-14</v>
      </c>
      <c r="C61" s="2">
        <v>-76.254460659475697</v>
      </c>
      <c r="D61" s="2">
        <v>0</v>
      </c>
      <c r="E61" s="2">
        <v>34034</v>
      </c>
      <c r="F61" s="2">
        <v>7.8955393405242598</v>
      </c>
      <c r="G61" s="2">
        <v>901.52358395101896</v>
      </c>
      <c r="H61" s="2">
        <v>0.50485170322651096</v>
      </c>
      <c r="I61" s="2">
        <v>0.347067912215136</v>
      </c>
      <c r="P61" s="2">
        <v>6.0382818429594503</v>
      </c>
      <c r="Q61" s="2">
        <v>-78.111718157040599</v>
      </c>
      <c r="R61" s="2">
        <v>0</v>
      </c>
      <c r="S61" s="2">
        <v>34034</v>
      </c>
      <c r="T61" s="2">
        <v>8.5394200757443404</v>
      </c>
      <c r="U61" s="2">
        <v>932.81719521525702</v>
      </c>
      <c r="V61" s="2">
        <v>0.51665338995494403</v>
      </c>
      <c r="W61" s="2">
        <v>0.127920582068488</v>
      </c>
      <c r="Y61">
        <f t="shared" si="3"/>
        <v>53</v>
      </c>
      <c r="Z61" s="2">
        <v>7.1835170190742703E-14</v>
      </c>
      <c r="AA61">
        <v>-76.510054043522402</v>
      </c>
      <c r="AB61">
        <v>0</v>
      </c>
      <c r="AC61">
        <v>34030</v>
      </c>
      <c r="AD61">
        <v>7.63994595647757</v>
      </c>
      <c r="AE61">
        <v>883.96719432645898</v>
      </c>
      <c r="AF61">
        <v>0.45798244709927199</v>
      </c>
      <c r="AG61">
        <v>0.36479902684922899</v>
      </c>
      <c r="AN61">
        <v>5.8391859839844402</v>
      </c>
      <c r="AO61">
        <v>-78.310814016015598</v>
      </c>
      <c r="AP61">
        <v>0</v>
      </c>
      <c r="AQ61">
        <v>34030</v>
      </c>
      <c r="AR61">
        <v>8.2578560117695794</v>
      </c>
      <c r="AS61">
        <v>911.13185638561504</v>
      </c>
      <c r="AT61">
        <v>0.43975525630837098</v>
      </c>
      <c r="AU61">
        <v>9.0646962069262996E-2</v>
      </c>
    </row>
    <row r="62" spans="1:47" x14ac:dyDescent="0.25">
      <c r="A62">
        <f t="shared" si="2"/>
        <v>54</v>
      </c>
      <c r="B62" s="2">
        <v>7.1461628661003506E-14</v>
      </c>
      <c r="C62" s="2">
        <v>-76.116980889605301</v>
      </c>
      <c r="D62" s="2">
        <v>0</v>
      </c>
      <c r="E62" s="2">
        <v>35038</v>
      </c>
      <c r="F62" s="2">
        <v>8.0330191103946191</v>
      </c>
      <c r="G62" s="2">
        <v>910.50207322924996</v>
      </c>
      <c r="H62" s="2">
        <v>0.53594354741137695</v>
      </c>
      <c r="I62" s="2">
        <v>0.40807967275623003</v>
      </c>
      <c r="P62" s="2">
        <v>6.1470743403328898</v>
      </c>
      <c r="Q62" s="2">
        <v>-78.002925659667099</v>
      </c>
      <c r="R62" s="2">
        <v>0</v>
      </c>
      <c r="S62" s="2">
        <v>35038</v>
      </c>
      <c r="T62" s="2">
        <v>8.6932759010143101</v>
      </c>
      <c r="U62" s="2">
        <v>943.73964506237201</v>
      </c>
      <c r="V62" s="2">
        <v>0.77082174162459804</v>
      </c>
      <c r="W62" s="2">
        <v>0.14431237406910899</v>
      </c>
      <c r="Y62">
        <f t="shared" si="3"/>
        <v>54</v>
      </c>
      <c r="Z62" s="2">
        <v>7.1719973709916106E-14</v>
      </c>
      <c r="AA62">
        <v>-76.392456090167599</v>
      </c>
      <c r="AB62">
        <v>0</v>
      </c>
      <c r="AC62">
        <v>35032</v>
      </c>
      <c r="AD62">
        <v>7.7575439098323802</v>
      </c>
      <c r="AE62">
        <v>891.69246413191195</v>
      </c>
      <c r="AF62">
        <v>0.425776878974582</v>
      </c>
      <c r="AG62">
        <v>0.35886752560371898</v>
      </c>
      <c r="AN62">
        <v>5.9305914580199897</v>
      </c>
      <c r="AO62">
        <v>-78.219408541980002</v>
      </c>
      <c r="AP62">
        <v>0</v>
      </c>
      <c r="AQ62">
        <v>35032</v>
      </c>
      <c r="AR62">
        <v>8.3871228728257794</v>
      </c>
      <c r="AS62">
        <v>920.66792025719894</v>
      </c>
      <c r="AT62">
        <v>0.41228729132562603</v>
      </c>
      <c r="AU62">
        <v>0.14789768811507301</v>
      </c>
    </row>
    <row r="63" spans="1:47" x14ac:dyDescent="0.25">
      <c r="A63">
        <f t="shared" si="2"/>
        <v>55</v>
      </c>
      <c r="B63" s="2">
        <v>7.1326950422390098E-14</v>
      </c>
      <c r="C63" s="2">
        <v>-75.975864123142202</v>
      </c>
      <c r="D63" s="2">
        <v>0</v>
      </c>
      <c r="E63" s="2">
        <v>36035</v>
      </c>
      <c r="F63" s="2">
        <v>8.1741358768577204</v>
      </c>
      <c r="G63" s="2">
        <v>920.49701938559201</v>
      </c>
      <c r="H63" s="2">
        <v>0.44688441707674897</v>
      </c>
      <c r="I63" s="2">
        <v>0.440856103432272</v>
      </c>
      <c r="P63" s="2">
        <v>6.2595684066318098</v>
      </c>
      <c r="Q63" s="2">
        <v>-77.890431593368206</v>
      </c>
      <c r="R63" s="2">
        <v>0</v>
      </c>
      <c r="S63" s="2">
        <v>36035</v>
      </c>
      <c r="T63" s="2">
        <v>8.8523665352607299</v>
      </c>
      <c r="U63" s="2">
        <v>956.01420083371295</v>
      </c>
      <c r="V63" s="2">
        <v>0.39792143115138801</v>
      </c>
      <c r="W63" s="2">
        <v>0.13004902963345299</v>
      </c>
      <c r="Y63">
        <f t="shared" si="3"/>
        <v>55</v>
      </c>
      <c r="Z63" s="2">
        <v>7.1611553492667505E-14</v>
      </c>
      <c r="AA63">
        <v>-76.272214115019594</v>
      </c>
      <c r="AB63">
        <v>0</v>
      </c>
      <c r="AC63">
        <v>36034</v>
      </c>
      <c r="AD63">
        <v>7.8777858849803204</v>
      </c>
      <c r="AE63">
        <v>899.54609257337904</v>
      </c>
      <c r="AF63">
        <v>0.40333051460726799</v>
      </c>
      <c r="AG63">
        <v>0.34005982783900401</v>
      </c>
      <c r="AN63">
        <v>6.0246224112124303</v>
      </c>
      <c r="AO63">
        <v>-78.1253775887876</v>
      </c>
      <c r="AP63">
        <v>0</v>
      </c>
      <c r="AQ63">
        <v>36034</v>
      </c>
      <c r="AR63">
        <v>8.5201027221133998</v>
      </c>
      <c r="AS63">
        <v>930.57587191186997</v>
      </c>
      <c r="AT63">
        <v>0.474500389183521</v>
      </c>
      <c r="AU63">
        <v>0.21041083832771601</v>
      </c>
    </row>
    <row r="64" spans="1:47" x14ac:dyDescent="0.25">
      <c r="A64">
        <f t="shared" si="2"/>
        <v>56</v>
      </c>
      <c r="B64" s="2">
        <v>7.1204977677985504E-14</v>
      </c>
      <c r="C64" s="2">
        <v>-75.830092632963797</v>
      </c>
      <c r="D64" s="2">
        <v>0</v>
      </c>
      <c r="E64" s="2">
        <v>37036</v>
      </c>
      <c r="F64" s="2">
        <v>8.3199073670361301</v>
      </c>
      <c r="G64" s="2">
        <v>930.35008057336495</v>
      </c>
      <c r="H64" s="2">
        <v>0.62530411280271103</v>
      </c>
      <c r="I64" s="2">
        <v>0.46539228276236899</v>
      </c>
      <c r="P64" s="2">
        <v>6.3766800935453301</v>
      </c>
      <c r="Q64" s="2">
        <v>-77.773319906454702</v>
      </c>
      <c r="R64" s="2">
        <v>0</v>
      </c>
      <c r="S64" s="2">
        <v>37036</v>
      </c>
      <c r="T64" s="2">
        <v>9.0179874712062205</v>
      </c>
      <c r="U64" s="2">
        <v>968.38959467381801</v>
      </c>
      <c r="V64" s="2">
        <v>0.69714667710204803</v>
      </c>
      <c r="W64" s="2">
        <v>5.6568489522032701E-2</v>
      </c>
      <c r="Y64">
        <f t="shared" si="3"/>
        <v>56</v>
      </c>
      <c r="Z64" s="2">
        <v>7.1492121847104699E-14</v>
      </c>
      <c r="AA64">
        <v>-76.148989417603801</v>
      </c>
      <c r="AB64">
        <v>0</v>
      </c>
      <c r="AC64">
        <v>37036</v>
      </c>
      <c r="AD64">
        <v>8.0010105823961695</v>
      </c>
      <c r="AE64">
        <v>907.92745346428603</v>
      </c>
      <c r="AF64">
        <v>0.30450888537729798</v>
      </c>
      <c r="AG64">
        <v>0.37779535492351701</v>
      </c>
      <c r="AN64">
        <v>6.1215193999486202</v>
      </c>
      <c r="AO64">
        <v>-78.028480600051395</v>
      </c>
      <c r="AP64">
        <v>0</v>
      </c>
      <c r="AQ64">
        <v>37036</v>
      </c>
      <c r="AR64">
        <v>8.6571357577372297</v>
      </c>
      <c r="AS64">
        <v>940.703165639085</v>
      </c>
      <c r="AT64">
        <v>0.461650312315453</v>
      </c>
      <c r="AU64">
        <v>4.9655449759089303E-2</v>
      </c>
    </row>
    <row r="65" spans="1:47" x14ac:dyDescent="0.25">
      <c r="A65">
        <f t="shared" si="2"/>
        <v>57</v>
      </c>
      <c r="B65" s="2">
        <v>7.1069452406424803E-14</v>
      </c>
      <c r="C65" s="2">
        <v>-75.679894826829099</v>
      </c>
      <c r="D65" s="2">
        <v>0</v>
      </c>
      <c r="E65" s="2">
        <v>38034</v>
      </c>
      <c r="F65" s="2">
        <v>8.4701051731708699</v>
      </c>
      <c r="G65" s="2">
        <v>940.60851639103805</v>
      </c>
      <c r="H65" s="2">
        <v>0.40777093789602897</v>
      </c>
      <c r="I65" s="2">
        <v>0.55749645340707898</v>
      </c>
      <c r="P65" s="2">
        <v>6.4980557103763399</v>
      </c>
      <c r="Q65" s="2">
        <v>-77.6519442896237</v>
      </c>
      <c r="R65" s="2">
        <v>0</v>
      </c>
      <c r="S65" s="2">
        <v>38034</v>
      </c>
      <c r="T65" s="2">
        <v>9.1896385146700297</v>
      </c>
      <c r="U65" s="2">
        <v>980.74426550404496</v>
      </c>
      <c r="V65" s="2">
        <v>0.81874335012269095</v>
      </c>
      <c r="W65" s="2">
        <v>4.4355024795367001E-2</v>
      </c>
      <c r="Y65">
        <f t="shared" si="3"/>
        <v>57</v>
      </c>
      <c r="Z65" s="2">
        <v>7.1374384267436301E-14</v>
      </c>
      <c r="AA65">
        <v>-76.022978048661102</v>
      </c>
      <c r="AB65">
        <v>0</v>
      </c>
      <c r="AC65">
        <v>38040</v>
      </c>
      <c r="AD65">
        <v>8.1270219513388096</v>
      </c>
      <c r="AE65">
        <v>916.52080846799902</v>
      </c>
      <c r="AF65">
        <v>0.49894999435054599</v>
      </c>
      <c r="AG65">
        <v>0.38821261706388399</v>
      </c>
      <c r="AN65">
        <v>6.2212961365308903</v>
      </c>
      <c r="AO65">
        <v>-77.928703863469096</v>
      </c>
      <c r="AP65">
        <v>0</v>
      </c>
      <c r="AQ65">
        <v>38040</v>
      </c>
      <c r="AR65">
        <v>8.7982413718212094</v>
      </c>
      <c r="AS65">
        <v>951.17482359407904</v>
      </c>
      <c r="AT65">
        <v>0.39776058764774602</v>
      </c>
      <c r="AU65">
        <v>1.40751573218238E-2</v>
      </c>
    </row>
    <row r="66" spans="1:47" x14ac:dyDescent="0.25">
      <c r="A66">
        <f t="shared" si="2"/>
        <v>58</v>
      </c>
      <c r="B66" s="2">
        <v>7.0906822080551902E-14</v>
      </c>
      <c r="C66" s="2">
        <v>-75.525073011733198</v>
      </c>
      <c r="D66" s="2">
        <v>0</v>
      </c>
      <c r="E66" s="2">
        <v>39032</v>
      </c>
      <c r="F66" s="2">
        <v>8.6249269882667701</v>
      </c>
      <c r="G66" s="2">
        <v>951.17298512514697</v>
      </c>
      <c r="H66" s="2">
        <v>0.21879643872653301</v>
      </c>
      <c r="I66" s="2">
        <v>0.627922769869525</v>
      </c>
      <c r="P66" s="2">
        <v>6.6240112238160398</v>
      </c>
      <c r="Q66" s="2">
        <v>-77.525988776183993</v>
      </c>
      <c r="R66" s="2">
        <v>0</v>
      </c>
      <c r="S66" s="2">
        <v>39032</v>
      </c>
      <c r="T66" s="2">
        <v>9.3677665100321192</v>
      </c>
      <c r="U66" s="2">
        <v>993.934863795708</v>
      </c>
      <c r="V66" s="2">
        <v>0.95152360875142095</v>
      </c>
      <c r="W66" s="2">
        <v>0.101549478547366</v>
      </c>
      <c r="Y66">
        <f t="shared" si="3"/>
        <v>58</v>
      </c>
      <c r="Z66" s="2">
        <v>7.1259187786609703E-14</v>
      </c>
      <c r="AA66">
        <v>-75.893910758738102</v>
      </c>
      <c r="AB66">
        <v>0</v>
      </c>
      <c r="AC66">
        <v>39040</v>
      </c>
      <c r="AD66">
        <v>8.2560892412618703</v>
      </c>
      <c r="AE66">
        <v>925.42586534897396</v>
      </c>
      <c r="AF66">
        <v>0.45653672268476703</v>
      </c>
      <c r="AG66">
        <v>0.38903545584126098</v>
      </c>
      <c r="AN66">
        <v>6.3243655782256001</v>
      </c>
      <c r="AO66">
        <v>-77.825634421774396</v>
      </c>
      <c r="AP66">
        <v>0</v>
      </c>
      <c r="AQ66">
        <v>39040</v>
      </c>
      <c r="AR66">
        <v>8.9440035741320898</v>
      </c>
      <c r="AS66">
        <v>962.016468818872</v>
      </c>
      <c r="AT66">
        <v>0.46121091970109102</v>
      </c>
      <c r="AU66">
        <v>0.11730412132847599</v>
      </c>
    </row>
    <row r="67" spans="1:47" x14ac:dyDescent="0.25">
      <c r="A67">
        <f t="shared" si="2"/>
        <v>59</v>
      </c>
      <c r="B67" s="2">
        <v>7.0825506917615501E-14</v>
      </c>
      <c r="C67" s="2">
        <v>-75.445069848754102</v>
      </c>
      <c r="D67" s="2">
        <v>0</v>
      </c>
      <c r="E67" s="2">
        <v>39532</v>
      </c>
      <c r="F67" s="2">
        <v>8.7049301512458204</v>
      </c>
      <c r="G67" s="2">
        <v>956.952968981607</v>
      </c>
      <c r="H67" s="2">
        <v>0.45120604282050197</v>
      </c>
      <c r="I67" s="2">
        <v>0.65525741268133098</v>
      </c>
      <c r="P67" s="2">
        <v>6.6894668849731804</v>
      </c>
      <c r="Q67" s="2">
        <v>-77.460533115026806</v>
      </c>
      <c r="R67" s="2">
        <v>0</v>
      </c>
      <c r="S67" s="2">
        <v>39532</v>
      </c>
      <c r="T67" s="2">
        <v>9.4603347937746598</v>
      </c>
      <c r="U67" s="2">
        <v>1001.07321479789</v>
      </c>
      <c r="V67" s="2">
        <v>0.84031331072772997</v>
      </c>
      <c r="W67" s="2">
        <v>0.11426101147031301</v>
      </c>
      <c r="Y67">
        <f t="shared" si="3"/>
        <v>59</v>
      </c>
      <c r="Z67" s="2">
        <v>7.1204977677985504E-14</v>
      </c>
      <c r="AA67">
        <v>-75.827595452859995</v>
      </c>
      <c r="AB67">
        <v>0</v>
      </c>
      <c r="AC67">
        <v>39540</v>
      </c>
      <c r="AD67">
        <v>8.3224045471399499</v>
      </c>
      <c r="AE67">
        <v>930.35737027622599</v>
      </c>
      <c r="AF67">
        <v>0.43028986175019002</v>
      </c>
      <c r="AG67">
        <v>0.42739798366954301</v>
      </c>
      <c r="AN67">
        <v>6.3774885823106704</v>
      </c>
      <c r="AO67">
        <v>-77.772511417689401</v>
      </c>
      <c r="AP67">
        <v>0</v>
      </c>
      <c r="AQ67">
        <v>39540</v>
      </c>
      <c r="AR67">
        <v>9.0191308469832094</v>
      </c>
      <c r="AS67">
        <v>967.60363282377705</v>
      </c>
      <c r="AT67">
        <v>0.46468635002299502</v>
      </c>
      <c r="AU67">
        <v>0.117651259832174</v>
      </c>
    </row>
    <row r="68" spans="1:47" x14ac:dyDescent="0.25">
      <c r="A68">
        <f t="shared" si="2"/>
        <v>60</v>
      </c>
      <c r="B68" s="2">
        <v>7.0771296808991302E-14</v>
      </c>
      <c r="C68" s="2">
        <v>-75.381573288120904</v>
      </c>
      <c r="D68" s="2">
        <v>0</v>
      </c>
      <c r="E68" s="2">
        <v>39923</v>
      </c>
      <c r="F68" s="2">
        <v>8.7684267118790906</v>
      </c>
      <c r="G68" s="2">
        <v>961.46316321011398</v>
      </c>
      <c r="H68" s="2">
        <v>0.92607296122575899</v>
      </c>
      <c r="I68" s="2">
        <v>0.47400328672455599</v>
      </c>
      <c r="P68" s="2">
        <v>6.7417214030180501</v>
      </c>
      <c r="Q68" s="2">
        <v>-77.408278596982001</v>
      </c>
      <c r="R68" s="2">
        <v>0</v>
      </c>
      <c r="S68" s="2">
        <v>39923</v>
      </c>
      <c r="T68" s="2">
        <v>9.5342338418889891</v>
      </c>
      <c r="U68" s="2">
        <v>1007.2072189097599</v>
      </c>
      <c r="V68" s="2">
        <v>0.53416389176322099</v>
      </c>
      <c r="W68" s="2">
        <v>-0.19357079368414001</v>
      </c>
      <c r="Y68">
        <f t="shared" si="3"/>
        <v>60</v>
      </c>
      <c r="Z68" s="2">
        <v>7.1150767569361203E-14</v>
      </c>
      <c r="AA68">
        <v>-75.775127867465798</v>
      </c>
      <c r="AB68">
        <v>0</v>
      </c>
      <c r="AC68">
        <v>39930</v>
      </c>
      <c r="AD68">
        <v>8.37487213253414</v>
      </c>
      <c r="AE68">
        <v>933.78794940640296</v>
      </c>
      <c r="AF68">
        <v>0.43857543104708602</v>
      </c>
      <c r="AG68">
        <v>0.30752193317961102</v>
      </c>
      <c r="AN68">
        <v>6.4196270571550196</v>
      </c>
      <c r="AO68">
        <v>-77.730372942844994</v>
      </c>
      <c r="AP68">
        <v>0</v>
      </c>
      <c r="AQ68">
        <v>39930</v>
      </c>
      <c r="AR68">
        <v>9.0787236496058004</v>
      </c>
      <c r="AS68">
        <v>971.83031331885604</v>
      </c>
      <c r="AT68">
        <v>0.21544217145646899</v>
      </c>
      <c r="AU68">
        <v>0.13023440179482099</v>
      </c>
    </row>
    <row r="69" spans="1:47" x14ac:dyDescent="0.25">
      <c r="A69">
        <f t="shared" si="2"/>
        <v>61</v>
      </c>
      <c r="B69" s="2">
        <v>7.0744191754679101E-14</v>
      </c>
      <c r="C69" s="2">
        <v>-75.365069268463401</v>
      </c>
      <c r="D69" s="2">
        <v>0</v>
      </c>
      <c r="E69" s="2">
        <v>40023</v>
      </c>
      <c r="F69" s="2">
        <v>8.7849307315365603</v>
      </c>
      <c r="G69" s="2">
        <v>962.72026765290695</v>
      </c>
      <c r="H69" s="2">
        <v>0.148328592296015</v>
      </c>
      <c r="I69" s="2">
        <v>0.25286584311332999</v>
      </c>
      <c r="P69" s="2">
        <v>6.7553686563372901</v>
      </c>
      <c r="Q69" s="2">
        <v>-77.394631343662695</v>
      </c>
      <c r="R69" s="2">
        <v>0</v>
      </c>
      <c r="S69" s="2">
        <v>40023</v>
      </c>
      <c r="T69" s="2">
        <v>9.55353397262218</v>
      </c>
      <c r="U69" s="2">
        <v>1009.94715913196</v>
      </c>
      <c r="V69" s="2">
        <v>0.14875704289821501</v>
      </c>
      <c r="W69" s="2">
        <v>-1.7152536754243899E-2</v>
      </c>
      <c r="Y69">
        <f t="shared" si="3"/>
        <v>61</v>
      </c>
      <c r="Z69" s="2">
        <v>7.1123662515049003E-14</v>
      </c>
      <c r="AA69">
        <v>-75.7615359349969</v>
      </c>
      <c r="AB69">
        <v>0</v>
      </c>
      <c r="AC69">
        <v>40030</v>
      </c>
      <c r="AD69">
        <v>8.3884640650030704</v>
      </c>
      <c r="AE69">
        <v>934.36590235233405</v>
      </c>
      <c r="AF69">
        <v>0.33703274143311002</v>
      </c>
      <c r="AG69">
        <v>0.37889984099356699</v>
      </c>
      <c r="AN69">
        <v>6.4305638861121404</v>
      </c>
      <c r="AO69">
        <v>-77.719436113887895</v>
      </c>
      <c r="AP69">
        <v>0</v>
      </c>
      <c r="AQ69">
        <v>40030</v>
      </c>
      <c r="AR69">
        <v>9.0941906614463104</v>
      </c>
      <c r="AS69">
        <v>972.90097824211705</v>
      </c>
      <c r="AT69">
        <v>0.25764301148588398</v>
      </c>
      <c r="AU69">
        <v>2.8407678744076698E-2</v>
      </c>
    </row>
    <row r="70" spans="1:47" x14ac:dyDescent="0.25">
      <c r="A70">
        <f t="shared" si="2"/>
        <v>62</v>
      </c>
      <c r="B70" s="2">
        <v>7.0744191754679101E-14</v>
      </c>
      <c r="C70" s="2">
        <v>-75.363412493248703</v>
      </c>
      <c r="D70" s="2">
        <v>0</v>
      </c>
      <c r="E70" s="2">
        <v>40033</v>
      </c>
      <c r="F70" s="2">
        <v>8.7865875067512693</v>
      </c>
      <c r="G70" s="2">
        <v>534.90973162953196</v>
      </c>
      <c r="H70" s="2">
        <v>0.41793565508911601</v>
      </c>
      <c r="I70" s="2">
        <v>0.261362310907436</v>
      </c>
      <c r="P70" s="2">
        <v>6.7567441924666403</v>
      </c>
      <c r="Q70" s="2">
        <v>-77.393255807533393</v>
      </c>
      <c r="R70" s="2">
        <v>0</v>
      </c>
      <c r="S70" s="2">
        <v>40033</v>
      </c>
      <c r="T70" s="2">
        <v>9.5554792744718497</v>
      </c>
      <c r="U70" s="2">
        <v>561.01934981470197</v>
      </c>
      <c r="V70" s="2">
        <v>0.21285270415115601</v>
      </c>
      <c r="W70" s="2">
        <v>-3.8540802327698E-2</v>
      </c>
      <c r="Y70">
        <f t="shared" si="3"/>
        <v>62</v>
      </c>
      <c r="Z70" s="2">
        <v>7.1123662515049003E-14</v>
      </c>
      <c r="AA70">
        <v>-75.760174225517403</v>
      </c>
      <c r="AB70">
        <v>0</v>
      </c>
      <c r="AC70">
        <v>40040</v>
      </c>
      <c r="AD70">
        <v>8.3898257744825298</v>
      </c>
      <c r="AE70">
        <v>519.17590274171596</v>
      </c>
      <c r="AF70">
        <v>0.180822400431213</v>
      </c>
      <c r="AG70">
        <v>0.22040987057204001</v>
      </c>
      <c r="AN70">
        <v>6.4316610054024501</v>
      </c>
      <c r="AO70">
        <v>-77.718338994597602</v>
      </c>
      <c r="AP70">
        <v>0</v>
      </c>
      <c r="AQ70">
        <v>40040</v>
      </c>
      <c r="AR70">
        <v>9.0957422224262192</v>
      </c>
      <c r="AS70">
        <v>540.54646098254898</v>
      </c>
      <c r="AT70">
        <v>0.15676532371406901</v>
      </c>
      <c r="AU70">
        <v>1.53042400003582E-2</v>
      </c>
    </row>
    <row r="71" spans="1:47" x14ac:dyDescent="0.25">
      <c r="A71">
        <f t="shared" si="2"/>
        <v>63</v>
      </c>
      <c r="B71" s="2">
        <v>7.0744191754679101E-14</v>
      </c>
      <c r="C71" s="2">
        <v>-75.363081055665901</v>
      </c>
      <c r="D71" s="2">
        <v>0</v>
      </c>
      <c r="E71" s="2">
        <v>40043</v>
      </c>
      <c r="F71" s="2">
        <v>8.7869189443340794</v>
      </c>
      <c r="G71" s="2">
        <v>535.00973145868102</v>
      </c>
      <c r="H71" s="2">
        <v>0.49458729418182701</v>
      </c>
      <c r="I71" s="2">
        <v>0.25509980808633498</v>
      </c>
      <c r="P71" s="2">
        <v>6.7570202093152503</v>
      </c>
      <c r="Q71" s="2">
        <v>-77.392979790684805</v>
      </c>
      <c r="R71" s="2">
        <v>0</v>
      </c>
      <c r="S71" s="2">
        <v>40043</v>
      </c>
      <c r="T71" s="2">
        <v>9.5558696212425893</v>
      </c>
      <c r="U71" s="2">
        <v>560.96070594729804</v>
      </c>
      <c r="V71" s="2">
        <v>0.25178410545249902</v>
      </c>
      <c r="W71" s="2">
        <v>-3.6670323656279098E-2</v>
      </c>
      <c r="Y71">
        <f t="shared" si="3"/>
        <v>63</v>
      </c>
      <c r="Z71" s="2">
        <v>7.1123662515049003E-14</v>
      </c>
      <c r="AA71">
        <v>-75.759791151411903</v>
      </c>
      <c r="AB71">
        <v>0</v>
      </c>
      <c r="AC71">
        <v>40050</v>
      </c>
      <c r="AD71">
        <v>8.39020884858801</v>
      </c>
      <c r="AE71">
        <v>519.12770897717201</v>
      </c>
      <c r="AF71">
        <v>0.25787187288186503</v>
      </c>
      <c r="AG71">
        <v>0.19758116567883299</v>
      </c>
      <c r="AN71">
        <v>6.4319723247382496</v>
      </c>
      <c r="AO71">
        <v>-77.718027675261794</v>
      </c>
      <c r="AP71">
        <v>0</v>
      </c>
      <c r="AQ71">
        <v>40050</v>
      </c>
      <c r="AR71">
        <v>9.0961824944531298</v>
      </c>
      <c r="AS71">
        <v>540.55643218371904</v>
      </c>
      <c r="AT71">
        <v>0.24912801774160201</v>
      </c>
      <c r="AU71">
        <v>2.3675913858930898E-2</v>
      </c>
    </row>
    <row r="72" spans="1:47" x14ac:dyDescent="0.25">
      <c r="A72">
        <f t="shared" si="2"/>
        <v>64</v>
      </c>
      <c r="B72" s="2">
        <v>7.0717086700367001E-14</v>
      </c>
      <c r="C72" s="2">
        <v>-75.330255127716697</v>
      </c>
      <c r="D72" s="2">
        <v>0</v>
      </c>
      <c r="E72" s="2">
        <v>41035</v>
      </c>
      <c r="F72" s="2">
        <v>8.8197448722832306</v>
      </c>
      <c r="G72" s="2">
        <v>536.21600280789198</v>
      </c>
      <c r="H72" s="2">
        <v>0.26445702396682602</v>
      </c>
      <c r="I72" s="2">
        <v>0.24160575009760099</v>
      </c>
      <c r="P72" s="2">
        <v>6.7843458315601897</v>
      </c>
      <c r="Q72" s="2">
        <v>-77.365654168439804</v>
      </c>
      <c r="R72" s="2">
        <v>0</v>
      </c>
      <c r="S72" s="2">
        <v>41035</v>
      </c>
      <c r="T72" s="2">
        <v>9.5945138868216695</v>
      </c>
      <c r="U72" s="2">
        <v>562.31554288053906</v>
      </c>
      <c r="V72" s="2">
        <v>0.18164667698270801</v>
      </c>
      <c r="W72" s="2">
        <v>-8.4850012787599897E-3</v>
      </c>
      <c r="Y72">
        <f t="shared" si="3"/>
        <v>64</v>
      </c>
      <c r="Z72" s="2">
        <v>7.1096557460736903E-14</v>
      </c>
      <c r="AA72">
        <v>-75.721875609194896</v>
      </c>
      <c r="AB72">
        <v>0</v>
      </c>
      <c r="AC72">
        <v>41040</v>
      </c>
      <c r="AD72">
        <v>8.4281243908051007</v>
      </c>
      <c r="AE72">
        <v>520.63</v>
      </c>
      <c r="AF72">
        <v>0.14744411732558299</v>
      </c>
      <c r="AG72">
        <v>0.204365040244402</v>
      </c>
      <c r="AN72">
        <v>6.4628033052680296</v>
      </c>
      <c r="AO72">
        <v>-77.687196694731995</v>
      </c>
      <c r="AP72">
        <v>0</v>
      </c>
      <c r="AQ72">
        <v>41040</v>
      </c>
      <c r="AR72">
        <v>9.1397840852596097</v>
      </c>
      <c r="AS72">
        <v>542.484451524836</v>
      </c>
      <c r="AT72">
        <v>0.19119242369221401</v>
      </c>
      <c r="AU72">
        <v>5.5613472015716203E-2</v>
      </c>
    </row>
    <row r="73" spans="1:47" x14ac:dyDescent="0.25">
      <c r="A73">
        <f t="shared" si="2"/>
        <v>65</v>
      </c>
      <c r="B73" s="2">
        <v>7.0689981646054801E-14</v>
      </c>
      <c r="C73" s="2">
        <v>-75.296868453889303</v>
      </c>
      <c r="D73" s="2">
        <v>0</v>
      </c>
      <c r="E73" s="2">
        <v>42037</v>
      </c>
      <c r="F73" s="2">
        <v>8.8531315461106495</v>
      </c>
      <c r="G73" s="2">
        <v>537.43343602459902</v>
      </c>
      <c r="H73" s="2">
        <v>0.292331606225325</v>
      </c>
      <c r="I73" s="2">
        <v>0.24374964709414701</v>
      </c>
      <c r="P73" s="2">
        <v>6.8121575983943297</v>
      </c>
      <c r="Q73" s="2">
        <v>-77.337842401605698</v>
      </c>
      <c r="R73" s="2">
        <v>0</v>
      </c>
      <c r="S73" s="2">
        <v>42037</v>
      </c>
      <c r="T73" s="2">
        <v>9.6338456646720694</v>
      </c>
      <c r="U73" s="2">
        <v>564.02007132623999</v>
      </c>
      <c r="V73" s="2">
        <v>0.29754485273265702</v>
      </c>
      <c r="W73" s="2">
        <v>-1.0286025116713501E-2</v>
      </c>
      <c r="Y73">
        <f t="shared" si="3"/>
        <v>65</v>
      </c>
      <c r="Z73" s="2">
        <v>7.1069452406424803E-14</v>
      </c>
      <c r="AA73">
        <v>-75.683245474895102</v>
      </c>
      <c r="AB73">
        <v>0</v>
      </c>
      <c r="AC73">
        <v>42040</v>
      </c>
      <c r="AD73">
        <v>8.4667545251048395</v>
      </c>
      <c r="AE73">
        <v>522.33019495369103</v>
      </c>
      <c r="AF73">
        <v>0.222186789266865</v>
      </c>
      <c r="AG73">
        <v>0.18066354808101501</v>
      </c>
      <c r="AN73">
        <v>6.4942828544332398</v>
      </c>
      <c r="AO73">
        <v>-77.655717145566797</v>
      </c>
      <c r="AP73">
        <v>0</v>
      </c>
      <c r="AQ73">
        <v>42040</v>
      </c>
      <c r="AR73">
        <v>9.1843028906264301</v>
      </c>
      <c r="AS73">
        <v>544.46359529838799</v>
      </c>
      <c r="AT73">
        <v>0.13851047220776899</v>
      </c>
      <c r="AU73">
        <v>1.6901883365207801E-2</v>
      </c>
    </row>
    <row r="74" spans="1:47" x14ac:dyDescent="0.25">
      <c r="A74">
        <f t="shared" ref="A74:A108" si="4">A73+1</f>
        <v>66</v>
      </c>
      <c r="B74" s="2">
        <v>7.0649324064586594E-14</v>
      </c>
      <c r="C74" s="2">
        <v>-75.263248956463599</v>
      </c>
      <c r="D74" s="2">
        <v>0</v>
      </c>
      <c r="E74" s="2">
        <v>43039</v>
      </c>
      <c r="F74" s="2">
        <v>8.8867510435363108</v>
      </c>
      <c r="G74" s="2">
        <v>538.74655615027802</v>
      </c>
      <c r="H74" s="2">
        <v>0.34650958628126599</v>
      </c>
      <c r="I74" s="2">
        <v>0.24419591384952699</v>
      </c>
      <c r="P74" s="2">
        <v>6.84023264616948</v>
      </c>
      <c r="Q74" s="2">
        <v>-77.309767353830495</v>
      </c>
      <c r="R74" s="2">
        <v>0</v>
      </c>
      <c r="S74" s="2">
        <v>43039</v>
      </c>
      <c r="T74" s="2">
        <v>9.6735497779999697</v>
      </c>
      <c r="U74" s="2">
        <v>565.68290912395798</v>
      </c>
      <c r="V74" s="2">
        <v>0.25802117214046799</v>
      </c>
      <c r="W74" s="2">
        <v>-5.1720476912060004E-3</v>
      </c>
      <c r="Y74">
        <f t="shared" ref="Y74:Y112" si="5">Y73+1</f>
        <v>66</v>
      </c>
      <c r="Z74" s="2">
        <v>7.1015242297800503E-14</v>
      </c>
      <c r="AA74">
        <v>-75.644350438213493</v>
      </c>
      <c r="AB74">
        <v>0</v>
      </c>
      <c r="AC74">
        <v>43040</v>
      </c>
      <c r="AD74">
        <v>8.5056495617864805</v>
      </c>
      <c r="AE74">
        <v>523.61766482079304</v>
      </c>
      <c r="AF74">
        <v>0.29990902415279003</v>
      </c>
      <c r="AG74">
        <v>0.19903820081531201</v>
      </c>
      <c r="AN74">
        <v>6.5259615612161896</v>
      </c>
      <c r="AO74">
        <v>-77.624038438783799</v>
      </c>
      <c r="AP74">
        <v>0</v>
      </c>
      <c r="AQ74">
        <v>43040</v>
      </c>
      <c r="AR74">
        <v>9.2291033473973396</v>
      </c>
      <c r="AS74">
        <v>546.31166075813701</v>
      </c>
      <c r="AT74">
        <v>0.19467334104673101</v>
      </c>
      <c r="AU74">
        <v>1.0602247281596399E-2</v>
      </c>
    </row>
    <row r="75" spans="1:47" x14ac:dyDescent="0.25">
      <c r="A75">
        <f t="shared" si="4"/>
        <v>67</v>
      </c>
      <c r="B75" s="2">
        <v>7.0622219010274495E-14</v>
      </c>
      <c r="C75" s="2">
        <v>-75.229373903483193</v>
      </c>
      <c r="D75" s="2">
        <v>0</v>
      </c>
      <c r="E75" s="2">
        <v>44034</v>
      </c>
      <c r="F75" s="2">
        <v>8.9206260965167097</v>
      </c>
      <c r="G75" s="2">
        <v>540.01620102029005</v>
      </c>
      <c r="H75" s="2">
        <v>-2.3661920549295098E-2</v>
      </c>
      <c r="I75" s="2">
        <v>0.15759994844077699</v>
      </c>
      <c r="P75" s="2">
        <v>6.8685560462461099</v>
      </c>
      <c r="Q75" s="2">
        <v>-77.281443953753893</v>
      </c>
      <c r="R75" s="2">
        <v>0</v>
      </c>
      <c r="S75" s="2">
        <v>44034</v>
      </c>
      <c r="T75" s="2">
        <v>9.7136051145208508</v>
      </c>
      <c r="U75" s="2">
        <v>567.11725747005596</v>
      </c>
      <c r="V75" s="2">
        <v>0.12925056093861001</v>
      </c>
      <c r="W75" s="2">
        <v>0.100947468870794</v>
      </c>
      <c r="Y75">
        <f t="shared" si="5"/>
        <v>67</v>
      </c>
      <c r="Z75" s="2">
        <v>7.0961032189176202E-14</v>
      </c>
      <c r="AA75">
        <v>-75.605038179332695</v>
      </c>
      <c r="AB75">
        <v>0</v>
      </c>
      <c r="AC75">
        <v>44039</v>
      </c>
      <c r="AD75">
        <v>8.5449618206672309</v>
      </c>
      <c r="AE75">
        <v>525.08248809262</v>
      </c>
      <c r="AF75">
        <v>0.17754368798940701</v>
      </c>
      <c r="AG75">
        <v>0.19463748479435999</v>
      </c>
      <c r="AN75">
        <v>6.55812069659871</v>
      </c>
      <c r="AO75">
        <v>-77.591879303401299</v>
      </c>
      <c r="AP75">
        <v>0</v>
      </c>
      <c r="AQ75">
        <v>44039</v>
      </c>
      <c r="AR75">
        <v>9.2745832328094799</v>
      </c>
      <c r="AS75">
        <v>548.09239087320702</v>
      </c>
      <c r="AT75">
        <v>0.17973375410703701</v>
      </c>
      <c r="AU75">
        <v>1.7830022628594702E-2</v>
      </c>
    </row>
    <row r="76" spans="1:47" x14ac:dyDescent="0.25">
      <c r="A76">
        <f t="shared" si="4"/>
        <v>68</v>
      </c>
      <c r="B76" s="2">
        <v>7.0595113955962395E-14</v>
      </c>
      <c r="C76" s="2">
        <v>-75.195597229042406</v>
      </c>
      <c r="D76" s="2">
        <v>0</v>
      </c>
      <c r="E76" s="2">
        <v>45020</v>
      </c>
      <c r="F76" s="2">
        <v>8.9544027709575396</v>
      </c>
      <c r="G76" s="2">
        <v>541.39</v>
      </c>
      <c r="H76" s="2">
        <v>-9.6324835826366903E-2</v>
      </c>
      <c r="I76" s="2">
        <v>0.129730714137089</v>
      </c>
      <c r="P76" s="2">
        <v>6.8968213991136702</v>
      </c>
      <c r="Q76" s="2">
        <v>-77.2531786008864</v>
      </c>
      <c r="R76" s="2">
        <v>0</v>
      </c>
      <c r="S76" s="2">
        <v>45020</v>
      </c>
      <c r="T76" s="2">
        <v>9.7535783598914207</v>
      </c>
      <c r="U76" s="2">
        <v>568.87777279231705</v>
      </c>
      <c r="V76" s="2">
        <v>9.4459314304948902E-2</v>
      </c>
      <c r="W76" s="2">
        <v>5.7905615265583903E-2</v>
      </c>
      <c r="Y76">
        <f t="shared" si="5"/>
        <v>68</v>
      </c>
      <c r="Z76" s="2">
        <v>7.0933927134864102E-14</v>
      </c>
      <c r="AA76">
        <v>-75.565789815105504</v>
      </c>
      <c r="AB76">
        <v>0</v>
      </c>
      <c r="AC76">
        <v>45029</v>
      </c>
      <c r="AD76">
        <v>8.5842101848944701</v>
      </c>
      <c r="AE76">
        <v>526.76124498202705</v>
      </c>
      <c r="AF76">
        <v>0.25940945456951597</v>
      </c>
      <c r="AG76">
        <v>0.16704858588920199</v>
      </c>
      <c r="AN76">
        <v>6.5902753393121696</v>
      </c>
      <c r="AO76">
        <v>-77.559724660687905</v>
      </c>
      <c r="AP76">
        <v>0</v>
      </c>
      <c r="AQ76">
        <v>45029</v>
      </c>
      <c r="AR76">
        <v>9.32005676462812</v>
      </c>
      <c r="AS76">
        <v>549.84969765761298</v>
      </c>
      <c r="AT76">
        <v>0.206252346151299</v>
      </c>
      <c r="AU76">
        <v>3.6397718371945997E-2</v>
      </c>
    </row>
    <row r="77" spans="1:47" x14ac:dyDescent="0.25">
      <c r="A77">
        <f t="shared" si="4"/>
        <v>69</v>
      </c>
      <c r="B77" s="2">
        <v>7.0595113955962395E-14</v>
      </c>
      <c r="C77" s="2">
        <v>-75.195253381539402</v>
      </c>
      <c r="D77" s="2">
        <v>0</v>
      </c>
      <c r="E77" s="2">
        <v>45030</v>
      </c>
      <c r="F77" s="2">
        <v>8.9547466184605806</v>
      </c>
      <c r="G77" s="2">
        <v>974.18240788867502</v>
      </c>
      <c r="H77" s="2">
        <v>4.66563627463635E-3</v>
      </c>
      <c r="I77" s="2">
        <v>0.27454047087810102</v>
      </c>
      <c r="P77" s="2">
        <v>6.8971095101292601</v>
      </c>
      <c r="Q77" s="2">
        <v>-77.252890489870794</v>
      </c>
      <c r="R77" s="2">
        <v>0</v>
      </c>
      <c r="S77" s="2">
        <v>45030</v>
      </c>
      <c r="T77" s="2">
        <v>9.7539858103971397</v>
      </c>
      <c r="U77" s="2">
        <v>1024.05443352205</v>
      </c>
      <c r="V77" s="2">
        <v>0.26017522520865199</v>
      </c>
      <c r="W77" s="2">
        <v>0.18244339593266401</v>
      </c>
      <c r="Y77">
        <f t="shared" si="5"/>
        <v>69</v>
      </c>
      <c r="Z77" s="2">
        <v>7.0920374607707996E-14</v>
      </c>
      <c r="AA77">
        <v>-75.565389555988901</v>
      </c>
      <c r="AB77">
        <v>0</v>
      </c>
      <c r="AC77">
        <v>45039</v>
      </c>
      <c r="AD77">
        <v>8.5846104440110196</v>
      </c>
      <c r="AE77">
        <v>948.15373548855098</v>
      </c>
      <c r="AF77">
        <v>0.57332432433035196</v>
      </c>
      <c r="AG77">
        <v>0.38125516639794499</v>
      </c>
      <c r="AN77">
        <v>6.5906032701058699</v>
      </c>
      <c r="AO77">
        <v>-77.559396729894203</v>
      </c>
      <c r="AP77">
        <v>0</v>
      </c>
      <c r="AQ77">
        <v>45039</v>
      </c>
      <c r="AR77">
        <v>9.3205205288040904</v>
      </c>
      <c r="AS77">
        <v>989.74421737458397</v>
      </c>
      <c r="AT77">
        <v>0.29287679913702303</v>
      </c>
      <c r="AU77">
        <v>2.5837893561362901E-2</v>
      </c>
    </row>
    <row r="78" spans="1:47" x14ac:dyDescent="0.25">
      <c r="A78">
        <f t="shared" si="4"/>
        <v>70</v>
      </c>
      <c r="B78" s="2">
        <v>7.0595113955962395E-14</v>
      </c>
      <c r="C78" s="2">
        <v>-75.193537940546406</v>
      </c>
      <c r="D78" s="2">
        <v>0</v>
      </c>
      <c r="E78" s="2">
        <v>45040</v>
      </c>
      <c r="F78" s="2">
        <v>8.9564620594535107</v>
      </c>
      <c r="G78" s="2">
        <v>974.93310225487403</v>
      </c>
      <c r="H78" s="2">
        <v>0.103726085505012</v>
      </c>
      <c r="I78" s="2">
        <v>0.221782719965817</v>
      </c>
      <c r="P78" s="2">
        <v>6.8985443349200102</v>
      </c>
      <c r="Q78" s="2">
        <v>-77.251455665080002</v>
      </c>
      <c r="R78" s="2">
        <v>0</v>
      </c>
      <c r="S78" s="2">
        <v>45040</v>
      </c>
      <c r="T78" s="2">
        <v>9.7560149590758396</v>
      </c>
      <c r="U78" s="2">
        <v>1024.6955618284401</v>
      </c>
      <c r="V78" s="2">
        <v>-4.4543473763925603E-2</v>
      </c>
      <c r="W78" s="2">
        <v>8.3758178624108698E-2</v>
      </c>
      <c r="Y78">
        <f t="shared" si="5"/>
        <v>70</v>
      </c>
      <c r="Z78" s="2">
        <v>7.0933927134864102E-14</v>
      </c>
      <c r="AA78">
        <v>-75.5639716949633</v>
      </c>
      <c r="AB78">
        <v>0</v>
      </c>
      <c r="AC78">
        <v>45049</v>
      </c>
      <c r="AD78">
        <v>8.5860283050366704</v>
      </c>
      <c r="AE78">
        <v>948.40249206872898</v>
      </c>
      <c r="AF78">
        <v>0.50557565455252995</v>
      </c>
      <c r="AG78">
        <v>0.36793986434345899</v>
      </c>
      <c r="AN78">
        <v>6.5917566002674404</v>
      </c>
      <c r="AO78">
        <v>-77.558243399732604</v>
      </c>
      <c r="AP78">
        <v>0</v>
      </c>
      <c r="AQ78">
        <v>45049</v>
      </c>
      <c r="AR78">
        <v>9.3221515839604692</v>
      </c>
      <c r="AS78">
        <v>989.98683391854001</v>
      </c>
      <c r="AT78">
        <v>9.8474502961493501E-2</v>
      </c>
      <c r="AU78">
        <v>1.5681334287571801E-2</v>
      </c>
    </row>
    <row r="79" spans="1:47" x14ac:dyDescent="0.25">
      <c r="A79">
        <f t="shared" si="4"/>
        <v>71</v>
      </c>
      <c r="B79" s="2">
        <v>7.0568008901650194E-14</v>
      </c>
      <c r="C79" s="2">
        <v>-75.176343707443493</v>
      </c>
      <c r="D79" s="2">
        <v>0</v>
      </c>
      <c r="E79" s="2">
        <v>45140</v>
      </c>
      <c r="F79" s="2">
        <v>8.9736562925564805</v>
      </c>
      <c r="G79" s="2">
        <v>976.05999999999904</v>
      </c>
      <c r="H79" s="2">
        <v>-1.39552811888648E-2</v>
      </c>
      <c r="I79" s="2">
        <v>0.28850303914509501</v>
      </c>
      <c r="P79" s="2">
        <v>6.9129227756950096</v>
      </c>
      <c r="Q79" s="2">
        <v>-77.237077224304997</v>
      </c>
      <c r="R79" s="2">
        <v>0</v>
      </c>
      <c r="S79" s="2">
        <v>45140</v>
      </c>
      <c r="T79" s="2">
        <v>9.7763491450256303</v>
      </c>
      <c r="U79" s="2">
        <v>1026.35047526739</v>
      </c>
      <c r="V79" s="2">
        <v>0.15190948596336001</v>
      </c>
      <c r="W79" s="2">
        <v>8.1632091215703098E-2</v>
      </c>
      <c r="Y79">
        <f t="shared" si="5"/>
        <v>71</v>
      </c>
      <c r="Z79" s="2">
        <v>7.0920374607707996E-14</v>
      </c>
      <c r="AA79">
        <v>-75.549785034605705</v>
      </c>
      <c r="AB79">
        <v>0</v>
      </c>
      <c r="AC79">
        <v>45149</v>
      </c>
      <c r="AD79">
        <v>8.6002149653942794</v>
      </c>
      <c r="AE79">
        <v>949.70625928680499</v>
      </c>
      <c r="AF79">
        <v>-5.1155051949448298E-2</v>
      </c>
      <c r="AG79">
        <v>0.33759606198590297</v>
      </c>
      <c r="AN79">
        <v>6.60329874119663</v>
      </c>
      <c r="AO79">
        <v>-77.546701258803395</v>
      </c>
      <c r="AP79">
        <v>0</v>
      </c>
      <c r="AQ79">
        <v>45149</v>
      </c>
      <c r="AR79">
        <v>9.3384746362013598</v>
      </c>
      <c r="AS79">
        <v>992.58710925901698</v>
      </c>
      <c r="AT79">
        <v>-0.14202110012791599</v>
      </c>
      <c r="AU79">
        <v>0.34300061659887898</v>
      </c>
    </row>
    <row r="80" spans="1:47" x14ac:dyDescent="0.25">
      <c r="A80">
        <f t="shared" si="4"/>
        <v>72</v>
      </c>
      <c r="B80" s="2">
        <v>7.0513798793025906E-14</v>
      </c>
      <c r="C80" s="2">
        <v>-75.109062273388503</v>
      </c>
      <c r="D80" s="2">
        <v>0</v>
      </c>
      <c r="E80" s="2">
        <v>45529</v>
      </c>
      <c r="F80" s="2">
        <v>9.0409377266114603</v>
      </c>
      <c r="G80" s="2">
        <v>981.32278346064697</v>
      </c>
      <c r="H80" s="2">
        <v>-0.24636526429341599</v>
      </c>
      <c r="I80" s="2">
        <v>0.26676229073384899</v>
      </c>
      <c r="P80" s="2">
        <v>6.9692870921597097</v>
      </c>
      <c r="Q80" s="2">
        <v>-77.180712907840302</v>
      </c>
      <c r="R80" s="2">
        <v>0</v>
      </c>
      <c r="S80" s="2">
        <v>45529</v>
      </c>
      <c r="T80" s="2">
        <v>9.8560603258038899</v>
      </c>
      <c r="U80" s="2">
        <v>1032.17741956499</v>
      </c>
      <c r="V80" s="2">
        <v>0.27376585138102399</v>
      </c>
      <c r="W80" s="2">
        <v>0.19173310410403299</v>
      </c>
      <c r="Y80">
        <f t="shared" si="5"/>
        <v>72</v>
      </c>
      <c r="Z80" s="2">
        <v>7.0866164499083695E-14</v>
      </c>
      <c r="AA80">
        <v>-75.494237270981699</v>
      </c>
      <c r="AB80">
        <v>0</v>
      </c>
      <c r="AC80">
        <v>45540</v>
      </c>
      <c r="AD80">
        <v>8.6557627290182708</v>
      </c>
      <c r="AE80">
        <v>953.39368620585799</v>
      </c>
      <c r="AF80">
        <v>-9.0390621465127399E-2</v>
      </c>
      <c r="AG80">
        <v>0.14111602865412001</v>
      </c>
      <c r="AN80">
        <v>6.6486732348470001</v>
      </c>
      <c r="AO80">
        <v>-77.501326765152996</v>
      </c>
      <c r="AP80">
        <v>0</v>
      </c>
      <c r="AQ80">
        <v>45540</v>
      </c>
      <c r="AR80">
        <v>9.4026438605075207</v>
      </c>
      <c r="AS80">
        <v>997.06810141372796</v>
      </c>
      <c r="AT80">
        <v>0.207632051595281</v>
      </c>
      <c r="AU80">
        <v>0.33801971276410497</v>
      </c>
    </row>
    <row r="81" spans="1:47" x14ac:dyDescent="0.25">
      <c r="A81">
        <f t="shared" si="4"/>
        <v>73</v>
      </c>
      <c r="B81" s="2">
        <v>7.0432483630089506E-14</v>
      </c>
      <c r="C81" s="2">
        <v>-75.021432657433095</v>
      </c>
      <c r="D81" s="2">
        <v>0</v>
      </c>
      <c r="E81" s="2">
        <v>46028</v>
      </c>
      <c r="F81" s="2">
        <v>9.1285673425669103</v>
      </c>
      <c r="G81" s="2">
        <v>987.49592014291102</v>
      </c>
      <c r="H81" s="2">
        <v>-0.58857657556721199</v>
      </c>
      <c r="I81" s="2">
        <v>0.16566306366210401</v>
      </c>
      <c r="P81" s="2">
        <v>7.0428444212448298</v>
      </c>
      <c r="Q81" s="2">
        <v>-77.107155578755197</v>
      </c>
      <c r="R81" s="2">
        <v>0</v>
      </c>
      <c r="S81" s="2">
        <v>46028</v>
      </c>
      <c r="T81" s="2">
        <v>9.9600860982080093</v>
      </c>
      <c r="U81" s="2">
        <v>1039.6181806862201</v>
      </c>
      <c r="V81" s="2">
        <v>0.144618344818708</v>
      </c>
      <c r="W81" s="2">
        <v>0.18014482513652399</v>
      </c>
      <c r="Y81">
        <f t="shared" si="5"/>
        <v>73</v>
      </c>
      <c r="Z81" s="2">
        <v>7.0811954390459496E-14</v>
      </c>
      <c r="AA81">
        <v>-75.4222486460352</v>
      </c>
      <c r="AB81">
        <v>0</v>
      </c>
      <c r="AC81">
        <v>46041</v>
      </c>
      <c r="AD81">
        <v>8.7277513539647202</v>
      </c>
      <c r="AE81">
        <v>958.17334422951899</v>
      </c>
      <c r="AF81">
        <v>0.142546110061746</v>
      </c>
      <c r="AG81">
        <v>8.3660113037653097E-2</v>
      </c>
      <c r="AN81">
        <v>6.70753447002238</v>
      </c>
      <c r="AO81">
        <v>-77.442465529977696</v>
      </c>
      <c r="AP81">
        <v>0</v>
      </c>
      <c r="AQ81">
        <v>46041</v>
      </c>
      <c r="AR81">
        <v>9.4858862175905703</v>
      </c>
      <c r="AS81">
        <v>1003.26631436395</v>
      </c>
      <c r="AT81">
        <v>-1.4711570665381601E-2</v>
      </c>
      <c r="AU81">
        <v>0.33639666679279301</v>
      </c>
    </row>
    <row r="82" spans="1:47" x14ac:dyDescent="0.25">
      <c r="A82">
        <f t="shared" si="4"/>
        <v>74</v>
      </c>
      <c r="B82" s="2">
        <v>7.02834058313728E-14</v>
      </c>
      <c r="C82" s="2">
        <v>-74.8427922541116</v>
      </c>
      <c r="D82" s="2">
        <v>0</v>
      </c>
      <c r="E82" s="2">
        <v>47028</v>
      </c>
      <c r="F82" s="2">
        <v>9.3072077458883999</v>
      </c>
      <c r="G82" s="2">
        <v>999.45571391831595</v>
      </c>
      <c r="H82" s="2">
        <v>-5.18467347002603E-2</v>
      </c>
      <c r="I82" s="2">
        <v>0.31248935345929901</v>
      </c>
      <c r="P82" s="2">
        <v>7.1935639848939701</v>
      </c>
      <c r="Q82" s="2">
        <v>-76.956436015106107</v>
      </c>
      <c r="R82" s="2">
        <v>0</v>
      </c>
      <c r="S82" s="2">
        <v>47028</v>
      </c>
      <c r="T82" s="2">
        <v>10.1732357492355</v>
      </c>
      <c r="U82" s="2">
        <v>1055.40083207719</v>
      </c>
      <c r="V82" s="2">
        <v>0.18186815266769099</v>
      </c>
      <c r="W82" s="2">
        <v>0.34966246171840198</v>
      </c>
      <c r="Y82">
        <f t="shared" si="5"/>
        <v>74</v>
      </c>
      <c r="Z82" s="2">
        <v>7.0662876591742701E-14</v>
      </c>
      <c r="AA82">
        <v>-75.276235604482494</v>
      </c>
      <c r="AB82">
        <v>0</v>
      </c>
      <c r="AC82">
        <v>47036</v>
      </c>
      <c r="AD82">
        <v>8.8737643955174796</v>
      </c>
      <c r="AE82">
        <v>968.67685078309705</v>
      </c>
      <c r="AF82">
        <v>-0.105945069100375</v>
      </c>
      <c r="AG82">
        <v>7.7056365087207201E-2</v>
      </c>
      <c r="AN82">
        <v>6.8276717203882198</v>
      </c>
      <c r="AO82">
        <v>-77.322328279611796</v>
      </c>
      <c r="AP82">
        <v>0</v>
      </c>
      <c r="AQ82">
        <v>47036</v>
      </c>
      <c r="AR82">
        <v>9.6557859464041602</v>
      </c>
      <c r="AS82">
        <v>1015.53419426398</v>
      </c>
      <c r="AT82">
        <v>7.94284300352988E-2</v>
      </c>
      <c r="AU82">
        <v>0.33034908066788299</v>
      </c>
    </row>
    <row r="83" spans="1:47" x14ac:dyDescent="0.25">
      <c r="A83">
        <f t="shared" si="4"/>
        <v>75</v>
      </c>
      <c r="B83" s="2">
        <v>7.0093670451187799E-14</v>
      </c>
      <c r="C83" s="2">
        <v>-74.657717954904498</v>
      </c>
      <c r="D83" s="2">
        <v>0</v>
      </c>
      <c r="E83" s="2">
        <v>48026</v>
      </c>
      <c r="F83" s="2">
        <v>9.4922820450954699</v>
      </c>
      <c r="G83" s="2">
        <v>1012.98100904937</v>
      </c>
      <c r="H83" s="2">
        <v>-0.62325627499604597</v>
      </c>
      <c r="I83" s="2">
        <v>0.36236059501846501</v>
      </c>
      <c r="P83" s="2">
        <v>7.3512470073680296</v>
      </c>
      <c r="Q83" s="2">
        <v>-76.798752992632004</v>
      </c>
      <c r="R83" s="2">
        <v>0</v>
      </c>
      <c r="S83" s="2">
        <v>48026</v>
      </c>
      <c r="T83" s="2">
        <v>10.3962332181743</v>
      </c>
      <c r="U83" s="2">
        <v>1071.72677961305</v>
      </c>
      <c r="V83" s="2">
        <v>0.35738814365555499</v>
      </c>
      <c r="W83" s="2">
        <v>0.27431545771584998</v>
      </c>
      <c r="Y83">
        <f t="shared" si="5"/>
        <v>75</v>
      </c>
      <c r="Z83" s="2">
        <v>7.0527351320182E-14</v>
      </c>
      <c r="AA83">
        <v>-75.125644902122602</v>
      </c>
      <c r="AB83">
        <v>0</v>
      </c>
      <c r="AC83">
        <v>48038</v>
      </c>
      <c r="AD83">
        <v>9.0243550978773897</v>
      </c>
      <c r="AE83">
        <v>978.93378344092901</v>
      </c>
      <c r="AF83">
        <v>0.28249084627815901</v>
      </c>
      <c r="AG83">
        <v>4.8846948016786698E-2</v>
      </c>
      <c r="AN83">
        <v>6.9522569586973999</v>
      </c>
      <c r="AO83">
        <v>-77.197743041302601</v>
      </c>
      <c r="AP83">
        <v>0</v>
      </c>
      <c r="AQ83">
        <v>48038</v>
      </c>
      <c r="AR83">
        <v>9.8319760800924794</v>
      </c>
      <c r="AS83">
        <v>1028.59562913233</v>
      </c>
      <c r="AT83">
        <v>3.7679668336205799E-2</v>
      </c>
      <c r="AU83">
        <v>0.27483225464707101</v>
      </c>
    </row>
    <row r="84" spans="1:47" x14ac:dyDescent="0.25">
      <c r="A84">
        <f t="shared" si="4"/>
        <v>76</v>
      </c>
      <c r="B84" s="2">
        <v>6.9931040125314998E-14</v>
      </c>
      <c r="C84" s="2">
        <v>-74.465126959236997</v>
      </c>
      <c r="D84" s="2">
        <v>0</v>
      </c>
      <c r="E84" s="2">
        <v>49027</v>
      </c>
      <c r="F84" s="2">
        <v>9.6848730407629393</v>
      </c>
      <c r="G84" s="2">
        <v>1027.0999999999999</v>
      </c>
      <c r="H84" s="2">
        <v>-0.128089376481935</v>
      </c>
      <c r="I84" s="2">
        <v>0.45384710088758401</v>
      </c>
      <c r="P84" s="2">
        <v>7.5166331483010298</v>
      </c>
      <c r="Q84" s="2">
        <v>-76.633366851698995</v>
      </c>
      <c r="R84" s="2">
        <v>0</v>
      </c>
      <c r="S84" s="2">
        <v>49027</v>
      </c>
      <c r="T84" s="2">
        <v>10.6301245417103</v>
      </c>
      <c r="U84" s="2">
        <v>1088.7682617194901</v>
      </c>
      <c r="V84" s="2">
        <v>0.85837753903969705</v>
      </c>
      <c r="W84" s="2">
        <v>0.246387509755186</v>
      </c>
      <c r="Y84">
        <f t="shared" si="5"/>
        <v>76</v>
      </c>
      <c r="Z84" s="2">
        <v>7.0378273521465294E-14</v>
      </c>
      <c r="AA84">
        <v>-74.970450018470999</v>
      </c>
      <c r="AB84">
        <v>0</v>
      </c>
      <c r="AC84">
        <v>49037</v>
      </c>
      <c r="AD84">
        <v>9.179549981529</v>
      </c>
      <c r="AE84">
        <v>989.37999999999897</v>
      </c>
      <c r="AF84">
        <v>-6.5702479710934306E-2</v>
      </c>
      <c r="AG84">
        <v>-2.4983221463179502E-2</v>
      </c>
      <c r="AN84">
        <v>7.0817242902238897</v>
      </c>
      <c r="AO84">
        <v>-77.068275709776103</v>
      </c>
      <c r="AP84">
        <v>0</v>
      </c>
      <c r="AQ84">
        <v>49037</v>
      </c>
      <c r="AR84">
        <v>10.015070536221501</v>
      </c>
      <c r="AS84">
        <v>1042.0653113575299</v>
      </c>
      <c r="AT84">
        <v>-4.8778486384566597E-2</v>
      </c>
      <c r="AU84">
        <v>0.33452100892505698</v>
      </c>
    </row>
    <row r="85" spans="1:47" x14ac:dyDescent="0.25">
      <c r="A85">
        <f t="shared" si="4"/>
        <v>77</v>
      </c>
      <c r="B85" s="2">
        <v>6.9741304745129997E-14</v>
      </c>
      <c r="C85" s="2">
        <v>-74.264370137714096</v>
      </c>
      <c r="D85" s="2">
        <v>0</v>
      </c>
      <c r="E85" s="2">
        <v>50028</v>
      </c>
      <c r="F85" s="2">
        <v>9.8856298622858407</v>
      </c>
      <c r="G85" s="2">
        <v>1041.48124417128</v>
      </c>
      <c r="H85" s="2">
        <v>5.8635821065124098E-2</v>
      </c>
      <c r="I85" s="2">
        <v>0.51844013988915505</v>
      </c>
      <c r="P85" s="2">
        <v>7.6903653267455798</v>
      </c>
      <c r="Q85" s="2">
        <v>-76.459634673254499</v>
      </c>
      <c r="R85" s="2">
        <v>0</v>
      </c>
      <c r="S85" s="2">
        <v>50028</v>
      </c>
      <c r="T85" s="2">
        <v>10.8758189446872</v>
      </c>
      <c r="U85" s="2">
        <v>1107.0208923161899</v>
      </c>
      <c r="V85" s="2">
        <v>0.34630995791371999</v>
      </c>
      <c r="W85" s="2">
        <v>0.25551437328746701</v>
      </c>
      <c r="Y85">
        <f t="shared" si="5"/>
        <v>77</v>
      </c>
      <c r="Z85" s="2">
        <v>7.0256300777060599E-14</v>
      </c>
      <c r="AA85">
        <v>-74.810367982892004</v>
      </c>
      <c r="AB85">
        <v>0</v>
      </c>
      <c r="AC85">
        <v>50039</v>
      </c>
      <c r="AD85">
        <v>9.3396320171079203</v>
      </c>
      <c r="AE85">
        <v>1000.51947513757</v>
      </c>
      <c r="AF85">
        <v>-5.9614642062278199E-2</v>
      </c>
      <c r="AG85">
        <v>-2.92704031401614E-3</v>
      </c>
      <c r="AN85">
        <v>7.2166001217193001</v>
      </c>
      <c r="AO85">
        <v>-76.933399878280696</v>
      </c>
      <c r="AP85">
        <v>0</v>
      </c>
      <c r="AQ85">
        <v>50039</v>
      </c>
      <c r="AR85">
        <v>10.205813766358601</v>
      </c>
      <c r="AS85">
        <v>1055.9553580972899</v>
      </c>
      <c r="AT85">
        <v>-8.1215449893550104E-2</v>
      </c>
      <c r="AU85">
        <v>0.32029881079630301</v>
      </c>
    </row>
    <row r="86" spans="1:47" x14ac:dyDescent="0.25">
      <c r="A86">
        <f t="shared" si="4"/>
        <v>78</v>
      </c>
      <c r="B86" s="2">
        <v>6.9524464310632896E-14</v>
      </c>
      <c r="C86" s="2">
        <v>-74.055127594507397</v>
      </c>
      <c r="D86" s="2">
        <v>0</v>
      </c>
      <c r="E86" s="2">
        <v>51025</v>
      </c>
      <c r="F86" s="2">
        <v>10.094872405492501</v>
      </c>
      <c r="G86" s="2">
        <v>1056.5999999999999</v>
      </c>
      <c r="H86" s="2">
        <v>-0.44097823815687998</v>
      </c>
      <c r="I86" s="2">
        <v>0.49126512073255701</v>
      </c>
      <c r="P86" s="2">
        <v>7.8732444692942796</v>
      </c>
      <c r="Q86" s="2">
        <v>-76.276755530705799</v>
      </c>
      <c r="R86" s="2">
        <v>0</v>
      </c>
      <c r="S86" s="2">
        <v>51025</v>
      </c>
      <c r="T86" s="2">
        <v>11.134449108354801</v>
      </c>
      <c r="U86" s="2">
        <v>1125.42376329224</v>
      </c>
      <c r="V86" s="2">
        <v>0.167255615727498</v>
      </c>
      <c r="W86" s="2">
        <v>0.39562375881198503</v>
      </c>
      <c r="Y86">
        <f t="shared" si="5"/>
        <v>78</v>
      </c>
      <c r="Z86" s="2">
        <v>7.0080117924031705E-14</v>
      </c>
      <c r="AA86">
        <v>-74.645163575603704</v>
      </c>
      <c r="AB86">
        <v>0</v>
      </c>
      <c r="AC86">
        <v>51032</v>
      </c>
      <c r="AD86">
        <v>9.5048364243962897</v>
      </c>
      <c r="AE86">
        <v>1012.2</v>
      </c>
      <c r="AF86">
        <v>0.19810783501555099</v>
      </c>
      <c r="AG86">
        <v>8.46291143324936E-3</v>
      </c>
      <c r="AN86">
        <v>7.3566363572668703</v>
      </c>
      <c r="AO86">
        <v>-76.793363642733198</v>
      </c>
      <c r="AP86">
        <v>0</v>
      </c>
      <c r="AQ86">
        <v>51032</v>
      </c>
      <c r="AR86">
        <v>10.403854909893701</v>
      </c>
      <c r="AS86">
        <v>1070.74768455961</v>
      </c>
      <c r="AT86">
        <v>-4.4937977449194297E-2</v>
      </c>
      <c r="AU86">
        <v>0.22259204697756399</v>
      </c>
    </row>
    <row r="87" spans="1:47" x14ac:dyDescent="0.25">
      <c r="A87">
        <f t="shared" si="4"/>
        <v>79</v>
      </c>
      <c r="B87" s="2">
        <v>6.9334728930447996E-14</v>
      </c>
      <c r="C87" s="2">
        <v>-73.836305492218202</v>
      </c>
      <c r="D87" s="2">
        <v>0</v>
      </c>
      <c r="E87" s="2">
        <v>52023</v>
      </c>
      <c r="F87" s="2">
        <v>10.313694507781699</v>
      </c>
      <c r="G87" s="2">
        <v>1072.1373441733001</v>
      </c>
      <c r="H87" s="2">
        <v>-0.169967837444984</v>
      </c>
      <c r="I87" s="2">
        <v>0.58827895663597396</v>
      </c>
      <c r="P87" s="2">
        <v>8.0660564145468392</v>
      </c>
      <c r="Q87" s="2">
        <v>-76.083943585453198</v>
      </c>
      <c r="R87" s="2">
        <v>0</v>
      </c>
      <c r="S87" s="2">
        <v>52023</v>
      </c>
      <c r="T87" s="2">
        <v>11.4071263763185</v>
      </c>
      <c r="U87" s="2">
        <v>1145.89844051306</v>
      </c>
      <c r="V87" s="2">
        <v>0.54333980852231201</v>
      </c>
      <c r="W87" s="2">
        <v>0.46098715980719701</v>
      </c>
      <c r="Y87">
        <f t="shared" si="5"/>
        <v>79</v>
      </c>
      <c r="Z87" s="2">
        <v>6.9931040125314998E-14</v>
      </c>
      <c r="AA87">
        <v>-74.474073637935803</v>
      </c>
      <c r="AB87">
        <v>0</v>
      </c>
      <c r="AC87">
        <v>52036</v>
      </c>
      <c r="AD87">
        <v>9.67592636206418</v>
      </c>
      <c r="AE87">
        <v>1024.7190914268399</v>
      </c>
      <c r="AF87">
        <v>-0.25761245455380999</v>
      </c>
      <c r="AG87">
        <v>-4.0840898937606597E-2</v>
      </c>
      <c r="AN87">
        <v>7.5031174201970998</v>
      </c>
      <c r="AO87">
        <v>-76.646882579802906</v>
      </c>
      <c r="AP87">
        <v>0</v>
      </c>
      <c r="AQ87">
        <v>52036</v>
      </c>
      <c r="AR87">
        <v>10.611010415720401</v>
      </c>
      <c r="AS87">
        <v>1085.6374290977201</v>
      </c>
      <c r="AT87">
        <v>-0.28167578342884902</v>
      </c>
      <c r="AU87">
        <v>0.22594239779234401</v>
      </c>
    </row>
    <row r="88" spans="1:47" x14ac:dyDescent="0.25">
      <c r="A88">
        <f t="shared" si="4"/>
        <v>80</v>
      </c>
      <c r="B88" s="2">
        <v>6.9117888495950895E-14</v>
      </c>
      <c r="C88" s="2">
        <v>-73.607641052773602</v>
      </c>
      <c r="D88" s="2">
        <v>0</v>
      </c>
      <c r="E88" s="2">
        <v>53017</v>
      </c>
      <c r="F88" s="2">
        <v>10.542358947226299</v>
      </c>
      <c r="G88" s="2">
        <v>1090.7187584035901</v>
      </c>
      <c r="H88" s="2">
        <v>-0.46977627125353599</v>
      </c>
      <c r="I88" s="2">
        <v>1.02876194536256</v>
      </c>
      <c r="P88" s="2">
        <v>8.2699342653792698</v>
      </c>
      <c r="Q88" s="2">
        <v>-75.8800657346208</v>
      </c>
      <c r="R88" s="2">
        <v>0</v>
      </c>
      <c r="S88" s="2">
        <v>53017</v>
      </c>
      <c r="T88" s="2">
        <v>11.695453198033199</v>
      </c>
      <c r="U88" s="2">
        <v>1167.0174736521799</v>
      </c>
      <c r="V88" s="2">
        <v>0.120177799703706</v>
      </c>
      <c r="W88" s="2">
        <v>0.61854107258008595</v>
      </c>
      <c r="Y88">
        <f t="shared" si="5"/>
        <v>80</v>
      </c>
      <c r="Z88" s="2">
        <v>6.9768409799442198E-14</v>
      </c>
      <c r="AA88">
        <v>-74.296757938008895</v>
      </c>
      <c r="AB88">
        <v>0</v>
      </c>
      <c r="AC88">
        <v>53032</v>
      </c>
      <c r="AD88">
        <v>9.8532420619910397</v>
      </c>
      <c r="AE88">
        <v>1037.5999999999999</v>
      </c>
      <c r="AF88">
        <v>-0.28569491371779898</v>
      </c>
      <c r="AG88">
        <v>-9.7797210990882705E-2</v>
      </c>
      <c r="AN88">
        <v>7.6558531573887798</v>
      </c>
      <c r="AO88">
        <v>-76.4941468426113</v>
      </c>
      <c r="AP88">
        <v>0</v>
      </c>
      <c r="AQ88">
        <v>53032</v>
      </c>
      <c r="AR88">
        <v>10.827011366715899</v>
      </c>
      <c r="AS88">
        <v>1101.8842246003501</v>
      </c>
      <c r="AT88">
        <v>-0.18947403933326201</v>
      </c>
      <c r="AU88">
        <v>0.243582957428051</v>
      </c>
    </row>
    <row r="89" spans="1:47" x14ac:dyDescent="0.25">
      <c r="A89">
        <f t="shared" si="4"/>
        <v>81</v>
      </c>
      <c r="B89" s="2">
        <v>6.8873943007141606E-14</v>
      </c>
      <c r="C89" s="2">
        <v>-73.366883238973898</v>
      </c>
      <c r="D89" s="2">
        <v>0</v>
      </c>
      <c r="E89" s="2">
        <v>54020</v>
      </c>
      <c r="F89" s="2">
        <v>10.783116761026101</v>
      </c>
      <c r="G89" s="2">
        <v>1109.3</v>
      </c>
      <c r="H89" s="2">
        <v>-0.31226111956218999</v>
      </c>
      <c r="I89" s="2">
        <v>1.05039393974212</v>
      </c>
      <c r="P89" s="2">
        <v>8.4859605974943992</v>
      </c>
      <c r="Q89" s="2">
        <v>-75.664039402505594</v>
      </c>
      <c r="R89" s="2">
        <v>0</v>
      </c>
      <c r="S89" s="2">
        <v>54020</v>
      </c>
      <c r="T89" s="2">
        <v>12.000960566740099</v>
      </c>
      <c r="U89" s="2">
        <v>1190.0517584051299</v>
      </c>
      <c r="V89" s="2">
        <v>0.56853049050198801</v>
      </c>
      <c r="W89" s="2">
        <v>0.49716347645383202</v>
      </c>
      <c r="Y89">
        <f t="shared" si="5"/>
        <v>81</v>
      </c>
      <c r="Z89" s="2">
        <v>6.9578674419257197E-14</v>
      </c>
      <c r="AA89">
        <v>-74.112918116940094</v>
      </c>
      <c r="AB89">
        <v>0</v>
      </c>
      <c r="AC89">
        <v>54034</v>
      </c>
      <c r="AD89">
        <v>10.0370818830598</v>
      </c>
      <c r="AE89">
        <v>1051.06497475988</v>
      </c>
      <c r="AF89">
        <v>-5.2197362109013497E-2</v>
      </c>
      <c r="AG89">
        <v>-7.2714720321165896E-2</v>
      </c>
      <c r="AN89">
        <v>7.8156138943613502</v>
      </c>
      <c r="AO89">
        <v>-76.3343861056387</v>
      </c>
      <c r="AP89">
        <v>0</v>
      </c>
      <c r="AQ89">
        <v>54034</v>
      </c>
      <c r="AR89">
        <v>11.052947167677299</v>
      </c>
      <c r="AS89">
        <v>1118.8996776122101</v>
      </c>
      <c r="AT89">
        <v>0.120490327169032</v>
      </c>
      <c r="AU89">
        <v>0.21738793433161199</v>
      </c>
    </row>
    <row r="90" spans="1:47" x14ac:dyDescent="0.25">
      <c r="A90">
        <f t="shared" si="4"/>
        <v>82</v>
      </c>
      <c r="B90" s="2">
        <v>6.8751970262736999E-14</v>
      </c>
      <c r="C90" s="2">
        <v>-73.2400417798912</v>
      </c>
      <c r="D90" s="2">
        <v>0</v>
      </c>
      <c r="E90" s="2">
        <v>54522</v>
      </c>
      <c r="F90" s="2">
        <v>10.909958220108701</v>
      </c>
      <c r="G90" s="2">
        <v>1120</v>
      </c>
      <c r="H90" s="2">
        <v>-0.28367560827049398</v>
      </c>
      <c r="I90" s="2">
        <v>0.98881590631474303</v>
      </c>
      <c r="P90" s="2">
        <v>8.6006459483623097</v>
      </c>
      <c r="Q90" s="2">
        <v>-75.549354051637707</v>
      </c>
      <c r="R90" s="2">
        <v>0</v>
      </c>
      <c r="S90" s="2">
        <v>54522</v>
      </c>
      <c r="T90" s="2">
        <v>12.163150145343</v>
      </c>
      <c r="U90" s="2">
        <v>1202.6399119856801</v>
      </c>
      <c r="V90" s="2">
        <v>1.2572440607434801</v>
      </c>
      <c r="W90" s="2">
        <v>0.30319368953290199</v>
      </c>
      <c r="Y90">
        <f t="shared" si="5"/>
        <v>82</v>
      </c>
      <c r="Z90" s="2">
        <v>6.9483806729164702E-14</v>
      </c>
      <c r="AA90">
        <v>-74.017327296231699</v>
      </c>
      <c r="AB90">
        <v>0</v>
      </c>
      <c r="AC90">
        <v>54535</v>
      </c>
      <c r="AD90">
        <v>10.132672703768201</v>
      </c>
      <c r="AE90">
        <v>1057.7</v>
      </c>
      <c r="AF90">
        <v>-0.46586910029761902</v>
      </c>
      <c r="AG90">
        <v>-1.78436618163198E-2</v>
      </c>
      <c r="AN90">
        <v>7.8994059695262804</v>
      </c>
      <c r="AO90">
        <v>-76.250594030473707</v>
      </c>
      <c r="AP90">
        <v>0</v>
      </c>
      <c r="AQ90">
        <v>54535</v>
      </c>
      <c r="AR90">
        <v>11.1714470567949</v>
      </c>
      <c r="AS90">
        <v>1126.99836485382</v>
      </c>
      <c r="AT90">
        <v>-0.14471136075827101</v>
      </c>
      <c r="AU90">
        <v>0.34516082693967698</v>
      </c>
    </row>
    <row r="91" spans="1:47" x14ac:dyDescent="0.25">
      <c r="A91">
        <f t="shared" si="4"/>
        <v>83</v>
      </c>
      <c r="B91" s="2">
        <v>6.8657102572644505E-14</v>
      </c>
      <c r="C91" s="2">
        <v>-73.1381843580116</v>
      </c>
      <c r="D91" s="2">
        <v>0</v>
      </c>
      <c r="E91" s="2">
        <v>54913</v>
      </c>
      <c r="F91" s="2">
        <v>11.011815641988401</v>
      </c>
      <c r="G91" s="2">
        <v>1128.2350419024999</v>
      </c>
      <c r="H91" s="2">
        <v>-0.169052664648673</v>
      </c>
      <c r="I91" s="2">
        <v>0.80315734763733404</v>
      </c>
      <c r="P91" s="2">
        <v>8.6930820349937701</v>
      </c>
      <c r="Q91" s="2">
        <v>-75.456917965006298</v>
      </c>
      <c r="R91" s="2">
        <v>0</v>
      </c>
      <c r="S91" s="2">
        <v>54913</v>
      </c>
      <c r="T91" s="2">
        <v>12.2938745127099</v>
      </c>
      <c r="U91" s="2">
        <v>1212.31656640189</v>
      </c>
      <c r="V91" s="2">
        <v>0.91423099214687997</v>
      </c>
      <c r="W91" s="2">
        <v>0.309812572153219</v>
      </c>
      <c r="Y91">
        <f t="shared" si="5"/>
        <v>83</v>
      </c>
      <c r="Z91" s="2">
        <v>6.9416044093384396E-14</v>
      </c>
      <c r="AA91">
        <v>-73.9413366011253</v>
      </c>
      <c r="AB91">
        <v>0</v>
      </c>
      <c r="AC91">
        <v>54923</v>
      </c>
      <c r="AD91">
        <v>10.208663398874601</v>
      </c>
      <c r="AE91">
        <v>1063.13509144605</v>
      </c>
      <c r="AF91">
        <v>-0.48855519455810598</v>
      </c>
      <c r="AG91">
        <v>-2.47591725729045E-3</v>
      </c>
      <c r="AN91">
        <v>7.9662301376021096</v>
      </c>
      <c r="AO91">
        <v>-76.183769862397895</v>
      </c>
      <c r="AP91">
        <v>0</v>
      </c>
      <c r="AQ91">
        <v>54923</v>
      </c>
      <c r="AR91">
        <v>11.265950701582</v>
      </c>
      <c r="AS91">
        <v>1134.1027707117701</v>
      </c>
      <c r="AT91">
        <v>-0.191304772041967</v>
      </c>
      <c r="AU91">
        <v>0.428085283331266</v>
      </c>
    </row>
    <row r="92" spans="1:47" x14ac:dyDescent="0.25">
      <c r="A92">
        <f t="shared" si="4"/>
        <v>84</v>
      </c>
      <c r="B92" s="2">
        <v>6.8629997518332405E-14</v>
      </c>
      <c r="C92" s="2">
        <v>-73.111466895780197</v>
      </c>
      <c r="D92" s="2">
        <v>0</v>
      </c>
      <c r="E92" s="2">
        <v>55013</v>
      </c>
      <c r="F92" s="2">
        <v>11.038533104219701</v>
      </c>
      <c r="G92" s="2">
        <v>1131.0999999999999</v>
      </c>
      <c r="H92" s="2">
        <v>-5.3047611700864E-2</v>
      </c>
      <c r="I92" s="2">
        <v>0.82879723976236497</v>
      </c>
      <c r="P92" s="2">
        <v>8.7173686584494092</v>
      </c>
      <c r="Q92" s="2">
        <v>-75.432631341550604</v>
      </c>
      <c r="R92" s="2">
        <v>0</v>
      </c>
      <c r="S92" s="2">
        <v>55013</v>
      </c>
      <c r="T92" s="2">
        <v>12.328220984985199</v>
      </c>
      <c r="U92" s="2">
        <v>1214.78678858082</v>
      </c>
      <c r="V92" s="2">
        <v>1.08911782411628</v>
      </c>
      <c r="W92" s="2">
        <v>0.37730183274045098</v>
      </c>
      <c r="Y92">
        <f t="shared" si="5"/>
        <v>84</v>
      </c>
      <c r="Z92" s="2">
        <v>6.9402491566228302E-14</v>
      </c>
      <c r="AA92">
        <v>-73.921452641790395</v>
      </c>
      <c r="AB92">
        <v>0</v>
      </c>
      <c r="AC92">
        <v>55023</v>
      </c>
      <c r="AD92">
        <v>10.2285473582095</v>
      </c>
      <c r="AE92">
        <v>1064.4184803390799</v>
      </c>
      <c r="AF92">
        <v>-0.36008220715935402</v>
      </c>
      <c r="AG92">
        <v>-2.6166880283696899E-2</v>
      </c>
      <c r="AN92">
        <v>7.9836346243683103</v>
      </c>
      <c r="AO92">
        <v>-76.166365375631699</v>
      </c>
      <c r="AP92">
        <v>0</v>
      </c>
      <c r="AQ92">
        <v>55023</v>
      </c>
      <c r="AR92">
        <v>11.2905643628129</v>
      </c>
      <c r="AS92">
        <v>1136.0201550064301</v>
      </c>
      <c r="AT92">
        <v>-8.9601241325587097E-2</v>
      </c>
      <c r="AU92">
        <v>0.40624632856979498</v>
      </c>
    </row>
    <row r="93" spans="1:47" x14ac:dyDescent="0.25">
      <c r="A93">
        <f t="shared" si="4"/>
        <v>85</v>
      </c>
      <c r="B93" s="2">
        <v>6.8629997518332405E-14</v>
      </c>
      <c r="C93" s="2">
        <v>-73.108774700046993</v>
      </c>
      <c r="D93" s="2">
        <v>0</v>
      </c>
      <c r="E93" s="2">
        <v>55023</v>
      </c>
      <c r="F93" s="2">
        <v>11.041225299952901</v>
      </c>
      <c r="G93" s="2">
        <v>628.63401672068301</v>
      </c>
      <c r="H93" s="2">
        <v>8.0067231391481794E-2</v>
      </c>
      <c r="I93" s="2">
        <v>0.60779500152850197</v>
      </c>
      <c r="P93" s="2">
        <v>8.7198115651840507</v>
      </c>
      <c r="Q93" s="2">
        <v>-75.430188434816003</v>
      </c>
      <c r="R93" s="2">
        <v>0</v>
      </c>
      <c r="S93" s="2">
        <v>55023</v>
      </c>
      <c r="T93" s="2">
        <v>12.3316757768209</v>
      </c>
      <c r="U93" s="2">
        <v>675.08528841116799</v>
      </c>
      <c r="V93" s="2">
        <v>0.370679992651818</v>
      </c>
      <c r="W93" s="2">
        <v>0.11621058510019799</v>
      </c>
      <c r="Y93">
        <f t="shared" si="5"/>
        <v>85</v>
      </c>
      <c r="Z93" s="2">
        <v>6.9402491566228302E-14</v>
      </c>
      <c r="AA93">
        <v>-73.919488796404806</v>
      </c>
      <c r="AB93">
        <v>0</v>
      </c>
      <c r="AC93">
        <v>55033</v>
      </c>
      <c r="AD93">
        <v>10.2305112035951</v>
      </c>
      <c r="AE93">
        <v>591.43616286337999</v>
      </c>
      <c r="AF93">
        <v>-9.3599498182519905E-2</v>
      </c>
      <c r="AG93">
        <v>-1.6099049714332601E-2</v>
      </c>
      <c r="AN93">
        <v>7.9853890952051501</v>
      </c>
      <c r="AO93">
        <v>-76.164610904794898</v>
      </c>
      <c r="AP93">
        <v>0</v>
      </c>
      <c r="AQ93">
        <v>55033</v>
      </c>
      <c r="AR93">
        <v>11.293045559265201</v>
      </c>
      <c r="AS93">
        <v>631.18982870040099</v>
      </c>
      <c r="AT93">
        <v>-0.107895010744744</v>
      </c>
      <c r="AU93">
        <v>0.26583722062542198</v>
      </c>
    </row>
    <row r="94" spans="1:47" x14ac:dyDescent="0.25">
      <c r="A94">
        <f t="shared" si="4"/>
        <v>86</v>
      </c>
      <c r="B94" s="2">
        <v>6.8629997518332405E-14</v>
      </c>
      <c r="C94" s="2">
        <v>-73.108240123408805</v>
      </c>
      <c r="D94" s="2">
        <v>0</v>
      </c>
      <c r="E94" s="2">
        <v>55033</v>
      </c>
      <c r="F94" s="2">
        <v>11.041759876591099</v>
      </c>
      <c r="G94" s="2">
        <v>628.60700836083095</v>
      </c>
      <c r="H94" s="2">
        <v>-0.10944926438529499</v>
      </c>
      <c r="I94" s="2">
        <v>0.63376478745683096</v>
      </c>
      <c r="P94" s="2">
        <v>8.7202877497747604</v>
      </c>
      <c r="Q94" s="2">
        <v>-75.429712250225293</v>
      </c>
      <c r="R94" s="2">
        <v>0</v>
      </c>
      <c r="S94" s="2">
        <v>55033</v>
      </c>
      <c r="T94" s="2">
        <v>12.332349203527301</v>
      </c>
      <c r="U94" s="2">
        <v>675.34235367536303</v>
      </c>
      <c r="V94" s="2">
        <v>0.54599188652333697</v>
      </c>
      <c r="W94" s="2">
        <v>0.17809107327375201</v>
      </c>
      <c r="Y94">
        <f t="shared" si="5"/>
        <v>86</v>
      </c>
      <c r="Z94" s="2">
        <v>6.9395715302650306E-14</v>
      </c>
      <c r="AA94">
        <v>-73.918929453277698</v>
      </c>
      <c r="AB94">
        <v>0</v>
      </c>
      <c r="AC94">
        <v>55043</v>
      </c>
      <c r="AD94">
        <v>10.2310705467223</v>
      </c>
      <c r="AE94">
        <v>591.48828455431101</v>
      </c>
      <c r="AF94">
        <v>-0.130315634298976</v>
      </c>
      <c r="AG94">
        <v>-1.9045787111298201E-2</v>
      </c>
      <c r="AN94">
        <v>7.98587678030548</v>
      </c>
      <c r="AO94">
        <v>-76.164123219694602</v>
      </c>
      <c r="AP94">
        <v>0</v>
      </c>
      <c r="AQ94">
        <v>55043</v>
      </c>
      <c r="AR94">
        <v>11.293735250148201</v>
      </c>
      <c r="AS94">
        <v>631.12673996907802</v>
      </c>
      <c r="AT94">
        <v>4.5779983037550903E-3</v>
      </c>
      <c r="AU94">
        <v>0.261087335824635</v>
      </c>
    </row>
    <row r="95" spans="1:47" x14ac:dyDescent="0.25">
      <c r="A95">
        <f t="shared" si="4"/>
        <v>87</v>
      </c>
      <c r="B95" s="2">
        <v>6.8602892464020205E-14</v>
      </c>
      <c r="C95" s="2">
        <v>-73.055201581599505</v>
      </c>
      <c r="D95" s="2">
        <v>0</v>
      </c>
      <c r="E95" s="2">
        <v>56020</v>
      </c>
      <c r="F95" s="2">
        <v>11.0947984184004</v>
      </c>
      <c r="G95" s="2">
        <v>631.02773390327604</v>
      </c>
      <c r="H95" s="2">
        <v>-0.101842894462054</v>
      </c>
      <c r="I95" s="2">
        <v>0.59340827464586998</v>
      </c>
      <c r="P95" s="2">
        <v>8.7674468727878594</v>
      </c>
      <c r="Q95" s="2">
        <v>-75.382553127212205</v>
      </c>
      <c r="R95" s="2">
        <v>0</v>
      </c>
      <c r="S95" s="2">
        <v>56020</v>
      </c>
      <c r="T95" s="2">
        <v>12.399042274882</v>
      </c>
      <c r="U95" s="2">
        <v>677.98071011131003</v>
      </c>
      <c r="V95" s="2">
        <v>0.52678253905007999</v>
      </c>
      <c r="W95" s="2">
        <v>0.215126566232899</v>
      </c>
      <c r="Y95">
        <f t="shared" si="5"/>
        <v>87</v>
      </c>
      <c r="Z95" s="2">
        <v>6.9361833984760096E-14</v>
      </c>
      <c r="AA95">
        <v>-73.863552326032803</v>
      </c>
      <c r="AB95">
        <v>0</v>
      </c>
      <c r="AC95">
        <v>56031</v>
      </c>
      <c r="AD95">
        <v>10.2864476739671</v>
      </c>
      <c r="AE95">
        <v>593.75548778897701</v>
      </c>
      <c r="AF95">
        <v>-0.34051669628750297</v>
      </c>
      <c r="AG95">
        <v>6.2752095746480404E-3</v>
      </c>
      <c r="AN95">
        <v>8.0343018754442301</v>
      </c>
      <c r="AO95">
        <v>-76.115698124555806</v>
      </c>
      <c r="AP95">
        <v>0</v>
      </c>
      <c r="AQ95">
        <v>56031</v>
      </c>
      <c r="AR95">
        <v>11.3622186764527</v>
      </c>
      <c r="AS95">
        <v>633.95260698350398</v>
      </c>
      <c r="AT95">
        <v>-2.7759564474745001E-2</v>
      </c>
      <c r="AU95">
        <v>0.29745491486828102</v>
      </c>
    </row>
    <row r="96" spans="1:47" x14ac:dyDescent="0.25">
      <c r="A96">
        <f t="shared" si="4"/>
        <v>88</v>
      </c>
      <c r="B96" s="2">
        <v>6.8548682355396005E-14</v>
      </c>
      <c r="C96" s="2">
        <v>-73.0011770072893</v>
      </c>
      <c r="D96" s="2">
        <v>0</v>
      </c>
      <c r="E96" s="2">
        <v>57019</v>
      </c>
      <c r="F96" s="2">
        <v>11.148822992710601</v>
      </c>
      <c r="G96" s="2">
        <v>633.62564368928804</v>
      </c>
      <c r="H96" s="2">
        <v>-1.0338666227844E-2</v>
      </c>
      <c r="I96" s="2">
        <v>0.65369369320468096</v>
      </c>
      <c r="P96" s="2">
        <v>8.8156966703845097</v>
      </c>
      <c r="Q96" s="2">
        <v>-75.334303329615494</v>
      </c>
      <c r="R96" s="2">
        <v>0</v>
      </c>
      <c r="S96" s="2">
        <v>57019</v>
      </c>
      <c r="T96" s="2">
        <v>12.467277793025</v>
      </c>
      <c r="U96" s="2">
        <v>681.144508868922</v>
      </c>
      <c r="V96" s="2">
        <v>0.476892293259495</v>
      </c>
      <c r="W96" s="2">
        <v>0.16821931910225099</v>
      </c>
      <c r="Y96">
        <f t="shared" si="5"/>
        <v>88</v>
      </c>
      <c r="Z96" s="2">
        <v>6.9307623876135795E-14</v>
      </c>
      <c r="AA96">
        <v>-73.807011466415503</v>
      </c>
      <c r="AB96">
        <v>0</v>
      </c>
      <c r="AC96">
        <v>57031</v>
      </c>
      <c r="AD96">
        <v>10.3429885335844</v>
      </c>
      <c r="AE96">
        <v>596.26915355741403</v>
      </c>
      <c r="AF96">
        <v>-0.23810795495672199</v>
      </c>
      <c r="AG96">
        <v>-3.5090771164454498E-3</v>
      </c>
      <c r="AN96">
        <v>8.0837354298626298</v>
      </c>
      <c r="AO96">
        <v>-76.066264570137406</v>
      </c>
      <c r="AP96">
        <v>0</v>
      </c>
      <c r="AQ96">
        <v>57031</v>
      </c>
      <c r="AR96">
        <v>11.4321282795475</v>
      </c>
      <c r="AS96">
        <v>637.18237269583904</v>
      </c>
      <c r="AT96">
        <v>-5.6313577107495398E-2</v>
      </c>
      <c r="AU96">
        <v>0.252063573581088</v>
      </c>
    </row>
    <row r="97" spans="1:47" x14ac:dyDescent="0.25">
      <c r="A97">
        <f t="shared" si="4"/>
        <v>89</v>
      </c>
      <c r="B97" s="2">
        <v>6.8494472246771705E-14</v>
      </c>
      <c r="C97" s="2">
        <v>-72.946556070593005</v>
      </c>
      <c r="D97" s="2">
        <v>0</v>
      </c>
      <c r="E97" s="2">
        <v>58019</v>
      </c>
      <c r="F97" s="2">
        <v>11.203443929406999</v>
      </c>
      <c r="G97" s="2">
        <v>636.589158015105</v>
      </c>
      <c r="H97" s="2">
        <v>-7.9019404316465605E-2</v>
      </c>
      <c r="I97" s="2">
        <v>0.62532414082152599</v>
      </c>
      <c r="P97" s="2">
        <v>8.8646156522817403</v>
      </c>
      <c r="Q97" s="2">
        <v>-75.285384347718306</v>
      </c>
      <c r="R97" s="2">
        <v>0</v>
      </c>
      <c r="S97" s="2">
        <v>58019</v>
      </c>
      <c r="T97" s="2">
        <v>12.536459680681499</v>
      </c>
      <c r="U97" s="2">
        <v>683.88334639969196</v>
      </c>
      <c r="V97" s="2">
        <v>0.73318117474316802</v>
      </c>
      <c r="W97" s="2">
        <v>0.21061125247554799</v>
      </c>
      <c r="Y97">
        <f t="shared" si="5"/>
        <v>89</v>
      </c>
      <c r="Z97" s="2">
        <v>6.9253413767511596E-14</v>
      </c>
      <c r="AA97">
        <v>-73.749810660598101</v>
      </c>
      <c r="AB97">
        <v>0</v>
      </c>
      <c r="AC97">
        <v>58031</v>
      </c>
      <c r="AD97">
        <v>10.4001893394018</v>
      </c>
      <c r="AE97">
        <v>598.61084532995403</v>
      </c>
      <c r="AF97">
        <v>-0.352282890706133</v>
      </c>
      <c r="AG97">
        <v>1.90863130024055E-2</v>
      </c>
      <c r="AN97">
        <v>8.1339013605095598</v>
      </c>
      <c r="AO97">
        <v>-76.016098639490494</v>
      </c>
      <c r="AP97">
        <v>0</v>
      </c>
      <c r="AQ97">
        <v>58031</v>
      </c>
      <c r="AR97">
        <v>11.5030736190374</v>
      </c>
      <c r="AS97">
        <v>639.93748988042205</v>
      </c>
      <c r="AT97">
        <v>-8.3316149518464805E-2</v>
      </c>
      <c r="AU97">
        <v>0.27026821818729102</v>
      </c>
    </row>
    <row r="98" spans="1:47" x14ac:dyDescent="0.25">
      <c r="A98">
        <f t="shared" si="4"/>
        <v>90</v>
      </c>
      <c r="B98" s="2">
        <v>6.8440262138147404E-14</v>
      </c>
      <c r="C98" s="2">
        <v>-72.891219629367399</v>
      </c>
      <c r="D98" s="2">
        <v>0</v>
      </c>
      <c r="E98" s="2">
        <v>59018</v>
      </c>
      <c r="F98" s="2">
        <v>11.2587803706325</v>
      </c>
      <c r="G98" s="2">
        <v>639.366930195549</v>
      </c>
      <c r="H98" s="2">
        <v>-4.9174160927529798E-3</v>
      </c>
      <c r="I98" s="2">
        <v>0.44692958606817401</v>
      </c>
      <c r="P98" s="2">
        <v>8.9141233569241791</v>
      </c>
      <c r="Q98" s="2">
        <v>-75.235876643075898</v>
      </c>
      <c r="R98" s="2">
        <v>0</v>
      </c>
      <c r="S98" s="2">
        <v>59018</v>
      </c>
      <c r="T98" s="2">
        <v>12.6064741480288</v>
      </c>
      <c r="U98" s="2">
        <v>686.741391422775</v>
      </c>
      <c r="V98" s="2">
        <v>0.43943079718779299</v>
      </c>
      <c r="W98" s="2">
        <v>0.110375992828878</v>
      </c>
      <c r="Y98">
        <f t="shared" si="5"/>
        <v>90</v>
      </c>
      <c r="Z98" s="2">
        <v>6.9199203658887295E-14</v>
      </c>
      <c r="AA98">
        <v>-73.691983969407801</v>
      </c>
      <c r="AB98">
        <v>0</v>
      </c>
      <c r="AC98">
        <v>59031</v>
      </c>
      <c r="AD98">
        <v>10.4580160305921</v>
      </c>
      <c r="AE98">
        <v>600.87732311761499</v>
      </c>
      <c r="AF98">
        <v>-0.35181257137140598</v>
      </c>
      <c r="AG98">
        <v>2.49077724775024E-3</v>
      </c>
      <c r="AN98">
        <v>8.1847293156954599</v>
      </c>
      <c r="AO98">
        <v>-75.965270684304599</v>
      </c>
      <c r="AP98">
        <v>0</v>
      </c>
      <c r="AQ98">
        <v>59031</v>
      </c>
      <c r="AR98">
        <v>11.574955202609001</v>
      </c>
      <c r="AS98">
        <v>642.76594879771505</v>
      </c>
      <c r="AT98">
        <v>-2.36364929819733E-2</v>
      </c>
      <c r="AU98">
        <v>0.271635610482374</v>
      </c>
    </row>
    <row r="99" spans="1:47" x14ac:dyDescent="0.25">
      <c r="A99">
        <f t="shared" si="4"/>
        <v>91</v>
      </c>
      <c r="B99" s="2">
        <v>6.8386052029523104E-14</v>
      </c>
      <c r="C99" s="2">
        <v>-72.835833532830407</v>
      </c>
      <c r="D99" s="2">
        <v>0</v>
      </c>
      <c r="E99" s="2">
        <v>60007</v>
      </c>
      <c r="F99" s="2">
        <v>11.3141664671695</v>
      </c>
      <c r="G99" s="2">
        <v>642.17999999999904</v>
      </c>
      <c r="H99" s="2">
        <v>0.198974083512099</v>
      </c>
      <c r="I99" s="2">
        <v>0.44491030025858502</v>
      </c>
      <c r="P99" s="2">
        <v>8.9637790135057092</v>
      </c>
      <c r="Q99" s="2">
        <v>-75.186220986494305</v>
      </c>
      <c r="R99" s="2">
        <v>0</v>
      </c>
      <c r="S99" s="2">
        <v>60007</v>
      </c>
      <c r="T99" s="2">
        <v>12.6766978510149</v>
      </c>
      <c r="U99" s="2">
        <v>689.90969015118696</v>
      </c>
      <c r="V99" s="2">
        <v>0.49858851384052599</v>
      </c>
      <c r="W99" s="2">
        <v>0.115395698383436</v>
      </c>
      <c r="Y99">
        <f t="shared" si="5"/>
        <v>91</v>
      </c>
      <c r="Z99" s="2">
        <v>6.9144993550262995E-14</v>
      </c>
      <c r="AA99">
        <v>-73.634140039422206</v>
      </c>
      <c r="AB99">
        <v>0</v>
      </c>
      <c r="AC99">
        <v>60023</v>
      </c>
      <c r="AD99">
        <v>10.5158599605777</v>
      </c>
      <c r="AE99">
        <v>603.50634914352099</v>
      </c>
      <c r="AF99">
        <v>-0.25164325339889199</v>
      </c>
      <c r="AG99">
        <v>9.6573043778085399E-3</v>
      </c>
      <c r="AN99">
        <v>8.2357191373764902</v>
      </c>
      <c r="AO99">
        <v>-75.9142808626235</v>
      </c>
      <c r="AP99">
        <v>0</v>
      </c>
      <c r="AQ99">
        <v>60023</v>
      </c>
      <c r="AR99">
        <v>11.6470656999733</v>
      </c>
      <c r="AS99">
        <v>645.92303946016398</v>
      </c>
      <c r="AT99" s="2">
        <v>7.4366612308930704E-5</v>
      </c>
      <c r="AU99">
        <v>0.26019792300563299</v>
      </c>
    </row>
    <row r="100" spans="1:47" x14ac:dyDescent="0.25">
      <c r="A100">
        <f t="shared" si="4"/>
        <v>92</v>
      </c>
      <c r="B100" s="2">
        <v>6.8386052029523104E-14</v>
      </c>
      <c r="C100" s="2">
        <v>-72.835266789886106</v>
      </c>
      <c r="D100" s="2">
        <v>0</v>
      </c>
      <c r="E100" s="2">
        <v>60017</v>
      </c>
      <c r="F100" s="2">
        <v>11.314733210113801</v>
      </c>
      <c r="G100" s="2">
        <v>1156.2</v>
      </c>
      <c r="H100" s="2">
        <v>0.17592973716922999</v>
      </c>
      <c r="I100" s="2">
        <v>0.73423101663637502</v>
      </c>
      <c r="P100" s="2">
        <v>8.9642869883526508</v>
      </c>
      <c r="Q100" s="2">
        <v>-75.185713011647394</v>
      </c>
      <c r="R100" s="2">
        <v>0</v>
      </c>
      <c r="S100" s="2">
        <v>60017</v>
      </c>
      <c r="T100" s="2">
        <v>12.6774162359328</v>
      </c>
      <c r="U100" s="2">
        <v>1241.65235961646</v>
      </c>
      <c r="V100" s="2">
        <v>0.70890566210196904</v>
      </c>
      <c r="W100" s="2">
        <v>0.19685088783980201</v>
      </c>
      <c r="Y100">
        <f t="shared" si="5"/>
        <v>92</v>
      </c>
      <c r="Z100" s="2">
        <v>6.9144993550262995E-14</v>
      </c>
      <c r="AA100">
        <v>-73.633548748018598</v>
      </c>
      <c r="AB100">
        <v>0</v>
      </c>
      <c r="AC100">
        <v>60033</v>
      </c>
      <c r="AD100">
        <v>10.5164512519813</v>
      </c>
      <c r="AE100">
        <v>1086.38174628974</v>
      </c>
      <c r="AF100">
        <v>-0.18583973243691601</v>
      </c>
      <c r="AG100">
        <v>2.37730929276363E-2</v>
      </c>
      <c r="AN100">
        <v>8.2362413932753995</v>
      </c>
      <c r="AO100">
        <v>-75.913758606724599</v>
      </c>
      <c r="AP100">
        <v>0</v>
      </c>
      <c r="AQ100">
        <v>60033</v>
      </c>
      <c r="AR100">
        <v>11.6478042813486</v>
      </c>
      <c r="AS100">
        <v>1162.40975550337</v>
      </c>
      <c r="AT100">
        <v>0.20125966416684499</v>
      </c>
      <c r="AU100">
        <v>0.48413179171062398</v>
      </c>
    </row>
    <row r="101" spans="1:47" x14ac:dyDescent="0.25">
      <c r="A101">
        <f t="shared" si="4"/>
        <v>93</v>
      </c>
      <c r="B101" s="2">
        <v>6.8386052029523104E-14</v>
      </c>
      <c r="C101" s="2">
        <v>-72.832388087027596</v>
      </c>
      <c r="D101" s="2">
        <v>0</v>
      </c>
      <c r="E101" s="2">
        <v>60027</v>
      </c>
      <c r="F101" s="2">
        <v>11.3176119129723</v>
      </c>
      <c r="G101" s="2">
        <v>1156.3816295554</v>
      </c>
      <c r="H101" s="2">
        <v>0.14680548077637001</v>
      </c>
      <c r="I101" s="2">
        <v>0.67864376545695404</v>
      </c>
      <c r="P101" s="2">
        <v>8.9669030940332597</v>
      </c>
      <c r="Q101" s="2">
        <v>-75.183096905966806</v>
      </c>
      <c r="R101" s="2">
        <v>0</v>
      </c>
      <c r="S101" s="2">
        <v>60027</v>
      </c>
      <c r="T101" s="2">
        <v>12.6811159680669</v>
      </c>
      <c r="U101" s="2">
        <v>1241.8222730771499</v>
      </c>
      <c r="V101" s="2">
        <v>0.39781232409869999</v>
      </c>
      <c r="W101" s="2">
        <v>0.16614818091736699</v>
      </c>
      <c r="Y101">
        <f t="shared" si="5"/>
        <v>93</v>
      </c>
      <c r="Z101" s="2">
        <v>6.9144993550262995E-14</v>
      </c>
      <c r="AA101">
        <v>-73.631437305507703</v>
      </c>
      <c r="AB101">
        <v>0</v>
      </c>
      <c r="AC101">
        <v>60043</v>
      </c>
      <c r="AD101">
        <v>10.5185626944922</v>
      </c>
      <c r="AE101">
        <v>1086.4000000000001</v>
      </c>
      <c r="AF101">
        <v>-6.21005437698312E-2</v>
      </c>
      <c r="AG101">
        <v>-4.7949714927262403E-3</v>
      </c>
      <c r="AN101">
        <v>8.2381270599904699</v>
      </c>
      <c r="AO101">
        <v>-75.911872940009602</v>
      </c>
      <c r="AP101">
        <v>0</v>
      </c>
      <c r="AQ101">
        <v>60043</v>
      </c>
      <c r="AR101">
        <v>11.650471016791199</v>
      </c>
      <c r="AS101">
        <v>1162.48983570619</v>
      </c>
      <c r="AT101">
        <v>0.40295630530603399</v>
      </c>
      <c r="AU101">
        <v>0.400602327081228</v>
      </c>
    </row>
    <row r="102" spans="1:47" x14ac:dyDescent="0.25">
      <c r="A102">
        <f t="shared" si="4"/>
        <v>94</v>
      </c>
      <c r="B102" s="2">
        <v>6.8358946975211004E-14</v>
      </c>
      <c r="C102" s="2">
        <v>-72.803585061480803</v>
      </c>
      <c r="D102" s="2">
        <v>0</v>
      </c>
      <c r="E102" s="2">
        <v>60127</v>
      </c>
      <c r="F102" s="2">
        <v>11.3464149385191</v>
      </c>
      <c r="G102" s="2">
        <v>1159</v>
      </c>
      <c r="H102" s="2">
        <v>0.125023491865206</v>
      </c>
      <c r="I102" s="2">
        <v>0.69579248041997699</v>
      </c>
      <c r="P102" s="2">
        <v>8.9930826620334692</v>
      </c>
      <c r="Q102" s="2">
        <v>-75.156917337966604</v>
      </c>
      <c r="R102" s="2">
        <v>0</v>
      </c>
      <c r="S102" s="2">
        <v>60127</v>
      </c>
      <c r="T102" s="2">
        <v>12.7181394681899</v>
      </c>
      <c r="U102" s="2">
        <v>1244.91252517572</v>
      </c>
      <c r="V102" s="2">
        <v>0.40862846841092498</v>
      </c>
      <c r="W102" s="2">
        <v>0.19764584040518801</v>
      </c>
      <c r="Y102">
        <f t="shared" si="5"/>
        <v>94</v>
      </c>
      <c r="Z102" s="2">
        <v>6.9117888495950895E-14</v>
      </c>
      <c r="AA102">
        <v>-73.610318201201494</v>
      </c>
      <c r="AB102">
        <v>0</v>
      </c>
      <c r="AC102">
        <v>60143</v>
      </c>
      <c r="AD102">
        <v>10.5396817987984</v>
      </c>
      <c r="AE102">
        <v>1088</v>
      </c>
      <c r="AF102">
        <v>-0.28392253027705999</v>
      </c>
      <c r="AG102">
        <v>1.9635626985154399E-2</v>
      </c>
      <c r="AN102">
        <v>8.25699058878212</v>
      </c>
      <c r="AO102">
        <v>-75.893009411217903</v>
      </c>
      <c r="AP102">
        <v>0</v>
      </c>
      <c r="AQ102">
        <v>60143</v>
      </c>
      <c r="AR102">
        <v>11.677148075042499</v>
      </c>
      <c r="AS102">
        <v>1164.6812744066499</v>
      </c>
      <c r="AT102">
        <v>0.25012964377979402</v>
      </c>
      <c r="AU102">
        <v>0.33624018287443502</v>
      </c>
    </row>
    <row r="103" spans="1:47" x14ac:dyDescent="0.25">
      <c r="A103">
        <f t="shared" si="4"/>
        <v>95</v>
      </c>
      <c r="B103" s="2">
        <v>6.8250526757962504E-14</v>
      </c>
      <c r="C103" s="2">
        <v>-72.690467909561505</v>
      </c>
      <c r="D103" s="2">
        <v>0</v>
      </c>
      <c r="E103" s="2">
        <v>60515</v>
      </c>
      <c r="F103" s="2">
        <v>11.459532090438501</v>
      </c>
      <c r="G103" s="2">
        <v>1171.2</v>
      </c>
      <c r="H103" s="2">
        <v>0.110005746384377</v>
      </c>
      <c r="I103" s="2">
        <v>0.65654499844135705</v>
      </c>
      <c r="P103" s="2">
        <v>9.09606184894945</v>
      </c>
      <c r="Q103" s="2">
        <v>-75.053938151050602</v>
      </c>
      <c r="R103" s="2">
        <v>0</v>
      </c>
      <c r="S103" s="2">
        <v>60515</v>
      </c>
      <c r="T103" s="2">
        <v>12.8637740309686</v>
      </c>
      <c r="U103" s="2">
        <v>1256.0159254216801</v>
      </c>
      <c r="V103" s="2">
        <v>0.41185820389658101</v>
      </c>
      <c r="W103" s="2">
        <v>0.18530014227557701</v>
      </c>
      <c r="Y103">
        <f t="shared" si="5"/>
        <v>95</v>
      </c>
      <c r="Z103" s="2">
        <v>6.9036573333014394E-14</v>
      </c>
      <c r="AA103">
        <v>-73.527583462536796</v>
      </c>
      <c r="AB103">
        <v>0</v>
      </c>
      <c r="AC103">
        <v>60534</v>
      </c>
      <c r="AD103">
        <v>10.622416537463099</v>
      </c>
      <c r="AE103">
        <v>1094.4363352417099</v>
      </c>
      <c r="AF103">
        <v>3.3669200443341798E-3</v>
      </c>
      <c r="AG103">
        <v>4.3431631424120598E-2</v>
      </c>
      <c r="AN103">
        <v>8.3310464204177102</v>
      </c>
      <c r="AO103">
        <v>-75.818953579582299</v>
      </c>
      <c r="AP103">
        <v>0</v>
      </c>
      <c r="AQ103">
        <v>60534</v>
      </c>
      <c r="AR103">
        <v>11.7818788365144</v>
      </c>
      <c r="AS103">
        <v>1171.9478025697099</v>
      </c>
      <c r="AT103">
        <v>0.20739924906967</v>
      </c>
      <c r="AU103">
        <v>0.37806875253829397</v>
      </c>
    </row>
    <row r="104" spans="1:47" x14ac:dyDescent="0.25">
      <c r="A104">
        <f t="shared" si="4"/>
        <v>96</v>
      </c>
      <c r="B104" s="2">
        <v>6.8101448959245697E-14</v>
      </c>
      <c r="C104" s="2">
        <v>-72.540924555610005</v>
      </c>
      <c r="D104" s="2">
        <v>0</v>
      </c>
      <c r="E104" s="2">
        <v>61016</v>
      </c>
      <c r="F104" s="2">
        <v>11.6090754443899</v>
      </c>
      <c r="G104" s="2">
        <v>1188.7645158278799</v>
      </c>
      <c r="H104" s="2">
        <v>-0.35390180412358402</v>
      </c>
      <c r="I104" s="2">
        <v>0.57352584647403804</v>
      </c>
      <c r="P104" s="2">
        <v>9.2320252404069105</v>
      </c>
      <c r="Q104" s="2">
        <v>-74.917974759593093</v>
      </c>
      <c r="R104" s="2">
        <v>0</v>
      </c>
      <c r="S104" s="2">
        <v>61016</v>
      </c>
      <c r="T104" s="2">
        <v>13.056055303154</v>
      </c>
      <c r="U104" s="2">
        <v>1271.5316657828801</v>
      </c>
      <c r="V104" s="2">
        <v>0.586683086678774</v>
      </c>
      <c r="W104" s="2">
        <v>0.18386226719096199</v>
      </c>
      <c r="Y104">
        <f t="shared" si="5"/>
        <v>96</v>
      </c>
      <c r="Z104" s="2">
        <v>6.8928153115765894E-14</v>
      </c>
      <c r="AA104">
        <v>-73.419599796997502</v>
      </c>
      <c r="AB104">
        <v>0</v>
      </c>
      <c r="AC104">
        <v>61035</v>
      </c>
      <c r="AD104">
        <v>10.7304002030024</v>
      </c>
      <c r="AE104">
        <v>1102.8180698203901</v>
      </c>
      <c r="AF104">
        <v>7.1635660969697201E-3</v>
      </c>
      <c r="AG104">
        <v>8.4280899570286699E-2</v>
      </c>
      <c r="AN104">
        <v>8.4278988157606101</v>
      </c>
      <c r="AO104">
        <v>-75.722101184239406</v>
      </c>
      <c r="AP104">
        <v>0</v>
      </c>
      <c r="AQ104">
        <v>61035</v>
      </c>
      <c r="AR104">
        <v>11.9188488075566</v>
      </c>
      <c r="AS104">
        <v>1182.86073151445</v>
      </c>
      <c r="AT104">
        <v>-4.2150760980471401E-2</v>
      </c>
      <c r="AU104">
        <v>0.44040439533178899</v>
      </c>
    </row>
    <row r="105" spans="1:47" x14ac:dyDescent="0.25">
      <c r="A105">
        <f t="shared" si="4"/>
        <v>97</v>
      </c>
      <c r="B105" s="2">
        <v>6.7803293361812196E-14</v>
      </c>
      <c r="C105" s="2">
        <v>-72.227639963833795</v>
      </c>
      <c r="D105" s="2">
        <v>0</v>
      </c>
      <c r="E105" s="2">
        <v>62014</v>
      </c>
      <c r="F105" s="2">
        <v>11.922360036166101</v>
      </c>
      <c r="G105" s="2">
        <v>1233.6388086530301</v>
      </c>
      <c r="H105" s="2">
        <v>-0.151967146215717</v>
      </c>
      <c r="I105" s="2">
        <v>0.61185019959454501</v>
      </c>
      <c r="P105" s="2">
        <v>9.5147247825098997</v>
      </c>
      <c r="Q105" s="2">
        <v>-74.635275217490104</v>
      </c>
      <c r="R105" s="2">
        <v>0</v>
      </c>
      <c r="S105" s="2">
        <v>62014</v>
      </c>
      <c r="T105" s="2">
        <v>13.4558528296727</v>
      </c>
      <c r="U105" s="2">
        <v>1304.28548876679</v>
      </c>
      <c r="V105" s="2">
        <v>0.29786815345565498</v>
      </c>
      <c r="W105" s="2">
        <v>0.121061398970905</v>
      </c>
      <c r="Y105">
        <f t="shared" si="5"/>
        <v>97</v>
      </c>
      <c r="Z105" s="2">
        <v>6.8711312681268806E-14</v>
      </c>
      <c r="AA105">
        <v>-73.198684119233803</v>
      </c>
      <c r="AB105">
        <v>0</v>
      </c>
      <c r="AC105">
        <v>62036</v>
      </c>
      <c r="AD105">
        <v>10.951315880766099</v>
      </c>
      <c r="AE105">
        <v>1121.5999999999999</v>
      </c>
      <c r="AF105">
        <v>-0.59632610226254901</v>
      </c>
      <c r="AG105">
        <v>0.21570828433669301</v>
      </c>
      <c r="AN105">
        <v>8.6275581974059694</v>
      </c>
      <c r="AO105">
        <v>-75.522441802594102</v>
      </c>
      <c r="AP105">
        <v>0</v>
      </c>
      <c r="AQ105">
        <v>62036</v>
      </c>
      <c r="AR105">
        <v>12.201209812934501</v>
      </c>
      <c r="AS105">
        <v>1204.06282960311</v>
      </c>
      <c r="AT105">
        <v>0.12571204879672501</v>
      </c>
      <c r="AU105">
        <v>0.52115891637154699</v>
      </c>
    </row>
    <row r="106" spans="1:47" x14ac:dyDescent="0.25">
      <c r="A106">
        <f t="shared" si="4"/>
        <v>98</v>
      </c>
      <c r="B106" s="2">
        <v>6.7478032710066494E-14</v>
      </c>
      <c r="C106" s="2">
        <v>-71.876776561825594</v>
      </c>
      <c r="D106" s="2">
        <v>0</v>
      </c>
      <c r="E106" s="2">
        <v>63017</v>
      </c>
      <c r="F106" s="2">
        <v>12.2732234381743</v>
      </c>
      <c r="G106" s="2">
        <v>1320.5293170520199</v>
      </c>
      <c r="H106" s="2">
        <v>-0.29476963423216701</v>
      </c>
      <c r="I106" s="2">
        <v>0.65299779932162405</v>
      </c>
      <c r="P106" s="2">
        <v>9.8206377981461603</v>
      </c>
      <c r="Q106" s="2">
        <v>-74.329362201853897</v>
      </c>
      <c r="R106" s="2">
        <v>0</v>
      </c>
      <c r="S106" s="2">
        <v>63017</v>
      </c>
      <c r="T106" s="2">
        <v>13.888479165292001</v>
      </c>
      <c r="U106" s="2">
        <v>1343.5762445492301</v>
      </c>
      <c r="V106" s="2">
        <v>0.28938440747299898</v>
      </c>
      <c r="W106" s="2">
        <v>0.226072361692086</v>
      </c>
      <c r="Y106">
        <f t="shared" si="5"/>
        <v>98</v>
      </c>
      <c r="Z106" s="2">
        <v>6.8521577301083804E-14</v>
      </c>
      <c r="AA106">
        <v>-72.965862323300996</v>
      </c>
      <c r="AB106">
        <v>0</v>
      </c>
      <c r="AC106">
        <v>63037</v>
      </c>
      <c r="AD106">
        <v>11.184137676698899</v>
      </c>
      <c r="AE106">
        <v>1142.3326948982699</v>
      </c>
      <c r="AF106">
        <v>-0.16712618458568201</v>
      </c>
      <c r="AG106">
        <v>0.179817048546972</v>
      </c>
      <c r="AN106">
        <v>8.8386342247990601</v>
      </c>
      <c r="AO106">
        <v>-75.311365775200997</v>
      </c>
      <c r="AP106">
        <v>0</v>
      </c>
      <c r="AQ106">
        <v>63037</v>
      </c>
      <c r="AR106">
        <v>12.4997163935657</v>
      </c>
      <c r="AS106">
        <v>1226.6383229963899</v>
      </c>
      <c r="AT106">
        <v>-2.2529370860578799E-2</v>
      </c>
      <c r="AU106">
        <v>0.38065335334496397</v>
      </c>
    </row>
    <row r="107" spans="1:47" x14ac:dyDescent="0.25">
      <c r="A107">
        <f t="shared" si="4"/>
        <v>99</v>
      </c>
      <c r="B107" s="2">
        <v>6.7085009422540499E-14</v>
      </c>
      <c r="C107" s="2">
        <v>-71.445958931239602</v>
      </c>
      <c r="D107" s="2">
        <v>0</v>
      </c>
      <c r="E107" s="2">
        <v>64021</v>
      </c>
      <c r="F107" s="2">
        <v>12.704041068760301</v>
      </c>
      <c r="G107" s="2">
        <v>1927.2145468190399</v>
      </c>
      <c r="H107" s="2">
        <v>7.9584042073934196</v>
      </c>
      <c r="I107" s="2">
        <v>1.1385181581639701</v>
      </c>
      <c r="P107" s="2">
        <v>10.155841505222</v>
      </c>
      <c r="Q107" s="2">
        <v>-73.994158494778006</v>
      </c>
      <c r="R107" s="2">
        <v>0</v>
      </c>
      <c r="S107" s="2">
        <v>64021</v>
      </c>
      <c r="T107" s="2">
        <v>14.3625287939965</v>
      </c>
      <c r="U107" s="2">
        <v>1395.4820749998501</v>
      </c>
      <c r="V107" s="2">
        <v>0.229723750592779</v>
      </c>
      <c r="W107" s="2">
        <v>0.26241479929622302</v>
      </c>
      <c r="Y107">
        <f t="shared" si="5"/>
        <v>99</v>
      </c>
      <c r="Z107" s="2">
        <v>6.8264079285118497E-14</v>
      </c>
      <c r="AA107">
        <v>-72.719959375736906</v>
      </c>
      <c r="AB107">
        <v>0</v>
      </c>
      <c r="AC107">
        <v>64032</v>
      </c>
      <c r="AD107">
        <v>11.430040624263</v>
      </c>
      <c r="AE107">
        <v>1167.4357742474699</v>
      </c>
      <c r="AF107">
        <v>-0.45757105500671003</v>
      </c>
      <c r="AG107">
        <v>0.17580370017115499</v>
      </c>
      <c r="AN107">
        <v>9.0626171747638509</v>
      </c>
      <c r="AO107">
        <v>-75.087382825236205</v>
      </c>
      <c r="AP107">
        <v>0</v>
      </c>
      <c r="AQ107">
        <v>64032</v>
      </c>
      <c r="AR107">
        <v>12.8164761191462</v>
      </c>
      <c r="AS107">
        <v>1251.72358517115</v>
      </c>
      <c r="AT107">
        <v>0.23106789255458299</v>
      </c>
      <c r="AU107">
        <v>0.36727802744761001</v>
      </c>
    </row>
    <row r="108" spans="1:47" x14ac:dyDescent="0.25">
      <c r="A108">
        <f t="shared" si="4"/>
        <v>100</v>
      </c>
      <c r="B108" s="2"/>
      <c r="C108" s="2"/>
      <c r="D108" s="2"/>
      <c r="E108" s="2"/>
      <c r="F108" s="2"/>
      <c r="G108" s="2"/>
      <c r="H108" s="2"/>
      <c r="I108" s="2"/>
      <c r="P108" s="2">
        <v>10.530588974601001</v>
      </c>
      <c r="Q108" s="2">
        <v>-73.619411025399003</v>
      </c>
      <c r="R108" s="2">
        <v>0</v>
      </c>
      <c r="S108" s="2">
        <v>65008</v>
      </c>
      <c r="T108" s="2">
        <v>14.892501747657199</v>
      </c>
      <c r="U108" s="2">
        <v>1500.93444677759</v>
      </c>
      <c r="V108" s="2">
        <v>0.106926036597195</v>
      </c>
      <c r="W108" s="2">
        <v>0.14622702240419899</v>
      </c>
      <c r="Y108">
        <f t="shared" si="5"/>
        <v>100</v>
      </c>
      <c r="Z108" s="2">
        <v>6.8020133796309297E-14</v>
      </c>
      <c r="AA108">
        <v>-72.457095997895493</v>
      </c>
      <c r="AB108">
        <v>0</v>
      </c>
      <c r="AC108">
        <v>65037</v>
      </c>
      <c r="AD108">
        <v>11.692904002104401</v>
      </c>
      <c r="AE108">
        <v>1197.8623295952</v>
      </c>
      <c r="AF108">
        <v>0.120924304254606</v>
      </c>
      <c r="AG108">
        <v>0.25292092466556598</v>
      </c>
      <c r="AN108">
        <v>9.3011942323428407</v>
      </c>
      <c r="AO108">
        <v>-74.848805767657197</v>
      </c>
      <c r="AP108">
        <v>0</v>
      </c>
      <c r="AQ108">
        <v>65037</v>
      </c>
      <c r="AR108">
        <v>13.1538750296455</v>
      </c>
      <c r="AS108">
        <v>1278.12551618933</v>
      </c>
      <c r="AT108">
        <v>9.02542866389636E-3</v>
      </c>
      <c r="AU108">
        <v>0.38435950056659302</v>
      </c>
    </row>
    <row r="109" spans="1:47" x14ac:dyDescent="0.25">
      <c r="B109" s="2"/>
      <c r="C109" s="2"/>
      <c r="D109" s="2"/>
      <c r="E109" s="2"/>
      <c r="F109" s="2"/>
      <c r="G109" s="2"/>
      <c r="H109" s="2"/>
      <c r="I109" s="2"/>
      <c r="Y109">
        <f t="shared" si="5"/>
        <v>101</v>
      </c>
      <c r="Z109" s="2">
        <v>6.7749083253187895E-14</v>
      </c>
      <c r="AA109">
        <v>-72.172770261237403</v>
      </c>
      <c r="AB109">
        <v>0</v>
      </c>
      <c r="AC109">
        <v>66025</v>
      </c>
      <c r="AD109">
        <v>11.9772297387625</v>
      </c>
      <c r="AE109">
        <v>1243.0392895079401</v>
      </c>
      <c r="AF109">
        <v>-0.51949058405679305</v>
      </c>
      <c r="AG109">
        <v>0.24201471851032899</v>
      </c>
      <c r="AN109">
        <v>9.55601183780567</v>
      </c>
      <c r="AO109">
        <v>-74.593988162194407</v>
      </c>
      <c r="AP109">
        <v>0</v>
      </c>
      <c r="AQ109">
        <v>66025</v>
      </c>
      <c r="AR109">
        <v>13.5142415432225</v>
      </c>
      <c r="AS109">
        <v>1308.4963492208799</v>
      </c>
      <c r="AT109">
        <v>-0.30564763010060703</v>
      </c>
      <c r="AU109">
        <v>0.18209829276141201</v>
      </c>
    </row>
    <row r="110" spans="1:47" x14ac:dyDescent="0.25">
      <c r="B110" s="2"/>
      <c r="C110" s="2"/>
      <c r="D110" s="2"/>
      <c r="E110" s="2"/>
      <c r="F110" s="2"/>
      <c r="G110" s="2"/>
      <c r="H110" s="2"/>
      <c r="I110" s="2"/>
      <c r="Y110">
        <f t="shared" si="5"/>
        <v>102</v>
      </c>
      <c r="Z110" s="2">
        <v>6.7450927655754394E-14</v>
      </c>
      <c r="AA110">
        <v>-71.854336419015894</v>
      </c>
      <c r="AB110">
        <v>0</v>
      </c>
      <c r="AC110">
        <v>67028</v>
      </c>
      <c r="AD110">
        <v>12.295663580984</v>
      </c>
      <c r="AE110">
        <v>1328.1</v>
      </c>
      <c r="AF110">
        <v>-5.1836283308701901E-2</v>
      </c>
      <c r="AG110">
        <v>-0.108449215871305</v>
      </c>
      <c r="AN110">
        <v>9.8301152734226793</v>
      </c>
      <c r="AO110">
        <v>-74.319884726577399</v>
      </c>
      <c r="AP110">
        <v>0</v>
      </c>
      <c r="AQ110">
        <v>67028</v>
      </c>
      <c r="AR110">
        <v>13.9018823393651</v>
      </c>
      <c r="AS110">
        <v>1343.7711389803801</v>
      </c>
      <c r="AT110">
        <v>0.10544152758386199</v>
      </c>
      <c r="AU110">
        <v>-2.7632233636839702E-2</v>
      </c>
    </row>
    <row r="111" spans="1:47" x14ac:dyDescent="0.25">
      <c r="B111" s="2"/>
      <c r="C111" s="2"/>
      <c r="D111" s="2"/>
      <c r="E111" s="2"/>
      <c r="F111" s="2"/>
      <c r="G111" s="2"/>
      <c r="H111" s="2"/>
      <c r="I111" s="2"/>
      <c r="Y111">
        <f t="shared" si="5"/>
        <v>103</v>
      </c>
      <c r="Z111" s="2">
        <v>6.7085009422540499E-14</v>
      </c>
      <c r="AA111">
        <v>-71.4649746535449</v>
      </c>
      <c r="AB111">
        <v>0</v>
      </c>
      <c r="AC111">
        <v>68024</v>
      </c>
      <c r="AD111">
        <v>12.685025346454999</v>
      </c>
      <c r="AE111">
        <v>1800.5470064746501</v>
      </c>
      <c r="AF111">
        <v>-3.0038881884338098</v>
      </c>
      <c r="AG111">
        <v>0.23095318532845099</v>
      </c>
      <c r="AN111">
        <v>10.1277740306331</v>
      </c>
      <c r="AO111">
        <v>-74.0222259693669</v>
      </c>
      <c r="AP111">
        <v>0</v>
      </c>
      <c r="AQ111">
        <v>68024</v>
      </c>
      <c r="AR111">
        <v>14.3228353907712</v>
      </c>
      <c r="AS111">
        <v>1390.6000606922501</v>
      </c>
      <c r="AT111">
        <v>0.26990053218360399</v>
      </c>
      <c r="AU111">
        <v>-1.6473192819024599E-2</v>
      </c>
    </row>
    <row r="112" spans="1:47" x14ac:dyDescent="0.25">
      <c r="B112" s="2"/>
      <c r="C112" s="2"/>
      <c r="D112" s="2"/>
      <c r="E112" s="2"/>
      <c r="F112" s="2"/>
      <c r="G112" s="2"/>
      <c r="H112" s="2"/>
      <c r="I112" s="2"/>
      <c r="Y112">
        <f t="shared" si="5"/>
        <v>104</v>
      </c>
      <c r="Z112" s="2">
        <v>7.9003470432326104E-14</v>
      </c>
      <c r="AA112">
        <v>-84.15</v>
      </c>
      <c r="AB112">
        <v>0</v>
      </c>
      <c r="AC112">
        <v>69011</v>
      </c>
      <c r="AD112">
        <v>0</v>
      </c>
      <c r="AE112">
        <v>0</v>
      </c>
      <c r="AF112">
        <v>0</v>
      </c>
      <c r="AG112">
        <v>0</v>
      </c>
      <c r="AN112">
        <v>10.4582276919873</v>
      </c>
      <c r="AO112">
        <v>-73.691772308012702</v>
      </c>
      <c r="AP112">
        <v>0</v>
      </c>
      <c r="AQ112">
        <v>69011</v>
      </c>
      <c r="AR112">
        <v>14.790167440394301</v>
      </c>
      <c r="AS112">
        <v>1487.1415012836001</v>
      </c>
      <c r="AT112">
        <v>0.55493982029496802</v>
      </c>
      <c r="AU112">
        <v>9.1752313815264899E-2</v>
      </c>
    </row>
    <row r="113" spans="2:9" x14ac:dyDescent="0.25">
      <c r="B113" s="2"/>
      <c r="C113" s="2"/>
      <c r="D113" s="2"/>
      <c r="E113" s="2"/>
      <c r="F113" s="2"/>
      <c r="G113" s="2"/>
      <c r="H113" s="2"/>
      <c r="I113" s="2"/>
    </row>
    <row r="114" spans="2:9" x14ac:dyDescent="0.25">
      <c r="B114" s="2"/>
      <c r="C114" s="2"/>
      <c r="D114" s="2"/>
      <c r="E114" s="2"/>
      <c r="F114" s="2"/>
      <c r="G114" s="2"/>
      <c r="H114" s="2"/>
      <c r="I114" s="2"/>
    </row>
    <row r="115" spans="2:9" x14ac:dyDescent="0.25">
      <c r="B115" s="2"/>
      <c r="C115" s="2"/>
      <c r="D115" s="2"/>
      <c r="E115" s="2"/>
      <c r="F115" s="2"/>
      <c r="G115" s="2"/>
      <c r="H115" s="2"/>
      <c r="I115" s="2"/>
    </row>
    <row r="116" spans="2:9" x14ac:dyDescent="0.25">
      <c r="B116" s="2"/>
      <c r="C116" s="2"/>
      <c r="D116" s="2"/>
      <c r="E116" s="2"/>
      <c r="F116" s="2"/>
      <c r="G116" s="2"/>
      <c r="H116" s="2"/>
      <c r="I116" s="2"/>
    </row>
    <row r="117" spans="2:9" x14ac:dyDescent="0.25">
      <c r="B117" s="2"/>
      <c r="C117" s="2"/>
      <c r="D117" s="2"/>
      <c r="E117" s="2"/>
      <c r="F117" s="2"/>
      <c r="G117" s="2"/>
      <c r="H117" s="2"/>
      <c r="I117" s="2"/>
    </row>
    <row r="118" spans="2:9" x14ac:dyDescent="0.25">
      <c r="B118" s="2"/>
      <c r="C118" s="2"/>
      <c r="D118" s="2"/>
      <c r="E118" s="2"/>
      <c r="F118" s="2"/>
      <c r="G118" s="2"/>
      <c r="H118" s="2"/>
      <c r="I118" s="2"/>
    </row>
    <row r="119" spans="2:9" x14ac:dyDescent="0.25">
      <c r="B119" s="2"/>
      <c r="C119" s="2"/>
      <c r="D119" s="2"/>
      <c r="E119" s="2"/>
      <c r="F119" s="2"/>
      <c r="G119" s="2"/>
      <c r="H119" s="2"/>
      <c r="I119" s="2"/>
    </row>
    <row r="120" spans="2:9" x14ac:dyDescent="0.25">
      <c r="B120" s="2"/>
      <c r="C120" s="2"/>
      <c r="D120" s="2"/>
      <c r="E120" s="2"/>
      <c r="F120" s="2"/>
      <c r="G120" s="2"/>
      <c r="H120" s="2"/>
      <c r="I120" s="2"/>
    </row>
    <row r="121" spans="2:9" x14ac:dyDescent="0.25">
      <c r="B121" s="2"/>
      <c r="C121" s="2"/>
      <c r="D121" s="2"/>
      <c r="E121" s="2"/>
      <c r="F121" s="2"/>
      <c r="G121" s="2"/>
      <c r="H121" s="2"/>
      <c r="I121" s="2"/>
    </row>
    <row r="122" spans="2:9" x14ac:dyDescent="0.25">
      <c r="B122" s="2"/>
      <c r="C122" s="2"/>
      <c r="D122" s="2"/>
      <c r="E122" s="2"/>
      <c r="F122" s="2"/>
      <c r="G122" s="2"/>
      <c r="H122" s="2"/>
      <c r="I122" s="2"/>
    </row>
    <row r="123" spans="2:9" x14ac:dyDescent="0.25">
      <c r="B123" s="2"/>
      <c r="C123" s="2"/>
      <c r="D123" s="2"/>
      <c r="E123" s="2"/>
      <c r="F123" s="2"/>
      <c r="G123" s="2"/>
      <c r="H123" s="2"/>
      <c r="I123" s="2"/>
    </row>
    <row r="124" spans="2:9" x14ac:dyDescent="0.25">
      <c r="B124" s="2"/>
      <c r="C124" s="2"/>
      <c r="D124" s="2"/>
      <c r="E124" s="2"/>
      <c r="F124" s="2"/>
      <c r="G124" s="2"/>
      <c r="H124" s="2"/>
      <c r="I124" s="2"/>
    </row>
    <row r="125" spans="2:9" x14ac:dyDescent="0.25">
      <c r="B125" s="2"/>
      <c r="C125" s="2"/>
      <c r="D125" s="2"/>
      <c r="E125" s="2"/>
      <c r="F125" s="2"/>
      <c r="G125" s="2"/>
      <c r="H125" s="2"/>
      <c r="I125" s="2"/>
    </row>
    <row r="126" spans="2:9" x14ac:dyDescent="0.25">
      <c r="B126" s="2"/>
      <c r="C126" s="2"/>
      <c r="D126" s="2"/>
      <c r="E126" s="2"/>
      <c r="F126" s="2"/>
      <c r="G126" s="2"/>
      <c r="H126" s="2"/>
      <c r="I126" s="2"/>
    </row>
    <row r="127" spans="2:9" x14ac:dyDescent="0.25">
      <c r="B127" s="2"/>
      <c r="C127" s="2"/>
      <c r="D127" s="2"/>
      <c r="E127" s="2"/>
      <c r="F127" s="2"/>
      <c r="G127" s="2"/>
      <c r="H127" s="2"/>
      <c r="I127" s="2"/>
    </row>
    <row r="128" spans="2:9" x14ac:dyDescent="0.25">
      <c r="B128" s="2"/>
      <c r="C128" s="2"/>
      <c r="D128" s="2"/>
      <c r="E128" s="2"/>
      <c r="F128" s="2"/>
      <c r="G128" s="2"/>
      <c r="H128" s="2"/>
      <c r="I128" s="2"/>
    </row>
    <row r="129" spans="2:9" x14ac:dyDescent="0.25">
      <c r="B129" s="2"/>
      <c r="C129" s="2"/>
      <c r="D129" s="2"/>
      <c r="E129" s="2"/>
      <c r="F129" s="2"/>
      <c r="G129" s="2"/>
      <c r="H129" s="2"/>
      <c r="I129" s="2"/>
    </row>
    <row r="130" spans="2:9" x14ac:dyDescent="0.25">
      <c r="B130" s="2"/>
      <c r="C130" s="2"/>
      <c r="D130" s="2"/>
      <c r="E130" s="2"/>
      <c r="F130" s="2"/>
      <c r="G130" s="2"/>
      <c r="H130" s="2"/>
      <c r="I130" s="2"/>
    </row>
    <row r="131" spans="2:9" x14ac:dyDescent="0.25">
      <c r="B131" s="2"/>
      <c r="C131" s="2"/>
      <c r="D131" s="2"/>
      <c r="E131" s="2"/>
      <c r="F131" s="2"/>
      <c r="G131" s="2"/>
      <c r="H131" s="2"/>
      <c r="I131" s="2"/>
    </row>
    <row r="132" spans="2:9" x14ac:dyDescent="0.25">
      <c r="B132" s="2"/>
      <c r="C132" s="2"/>
      <c r="D132" s="2"/>
      <c r="E132" s="2"/>
      <c r="F132" s="2"/>
      <c r="G132" s="2"/>
      <c r="H132" s="2"/>
      <c r="I132" s="2"/>
    </row>
    <row r="133" spans="2:9" x14ac:dyDescent="0.25">
      <c r="B133" s="2"/>
      <c r="C133" s="2"/>
      <c r="D133" s="2"/>
      <c r="E133" s="2"/>
      <c r="F133" s="2"/>
      <c r="G133" s="2"/>
      <c r="H133" s="2"/>
      <c r="I133" s="2"/>
    </row>
    <row r="134" spans="2:9" x14ac:dyDescent="0.25">
      <c r="B134" s="2"/>
      <c r="C134" s="2"/>
      <c r="D134" s="2"/>
      <c r="E134" s="2"/>
      <c r="F134" s="2"/>
      <c r="G134" s="2"/>
      <c r="H134" s="2"/>
      <c r="I134" s="2"/>
    </row>
    <row r="135" spans="2:9" x14ac:dyDescent="0.25">
      <c r="B135" s="2"/>
      <c r="C135" s="2"/>
      <c r="D135" s="2"/>
      <c r="E135" s="2"/>
      <c r="F135" s="2"/>
      <c r="G135" s="2"/>
      <c r="H135" s="2"/>
      <c r="I135" s="2"/>
    </row>
    <row r="136" spans="2:9" x14ac:dyDescent="0.25">
      <c r="B136" s="2"/>
      <c r="C136" s="2"/>
      <c r="D136" s="2"/>
      <c r="E136" s="2"/>
      <c r="F136" s="2"/>
      <c r="G136" s="2"/>
      <c r="H136" s="2"/>
      <c r="I136" s="2"/>
    </row>
    <row r="137" spans="2:9" x14ac:dyDescent="0.25">
      <c r="B137" s="2"/>
      <c r="C137" s="2"/>
      <c r="D137" s="2"/>
      <c r="E137" s="2"/>
      <c r="F137" s="2"/>
      <c r="G137" s="2"/>
      <c r="H137" s="2"/>
      <c r="I137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digitizedData</vt:lpstr>
      <vt:lpstr>BeachMarksvsPrediction</vt:lpstr>
      <vt:lpstr>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loghin</dc:creator>
  <cp:lastModifiedBy>Adrian Loghin</cp:lastModifiedBy>
  <dcterms:created xsi:type="dcterms:W3CDTF">2022-01-18T02:07:11Z</dcterms:created>
  <dcterms:modified xsi:type="dcterms:W3CDTF">2023-09-21T20:20:39Z</dcterms:modified>
</cp:coreProperties>
</file>