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rianloghin\projects\Pipe_Zongchen\Docs\forERSI\"/>
    </mc:Choice>
  </mc:AlternateContent>
  <xr:revisionPtr revIDLastSave="0" documentId="13_ncr:1_{8E15F77F-2107-4526-A491-6C6E3E1F0191}" xr6:coauthVersionLast="47" xr6:coauthVersionMax="47" xr10:uidLastSave="{00000000-0000-0000-0000-000000000000}"/>
  <bookViews>
    <workbookView xWindow="-120" yWindow="-120" windowWidth="29040" windowHeight="15840" tabRatio="663" activeTab="2" xr2:uid="{B30EEA75-8422-4A83-95BF-D22217F68E86}"/>
  </bookViews>
  <sheets>
    <sheet name="digitizedData" sheetId="20" r:id="rId1"/>
    <sheet name="BeachMarksvsPrediction" sheetId="19" r:id="rId2"/>
    <sheet name="Comparison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2" i="11" l="1"/>
  <c r="BO1" i="11"/>
  <c r="AW9" i="11" l="1"/>
  <c r="AW10" i="11" s="1"/>
  <c r="AW11" i="11" s="1"/>
  <c r="AW12" i="11" s="1"/>
  <c r="AW13" i="11" s="1"/>
  <c r="AW14" i="11" s="1"/>
  <c r="AW15" i="11" s="1"/>
  <c r="AH7" i="20"/>
  <c r="AH8" i="20"/>
  <c r="AH9" i="20"/>
  <c r="AH10" i="20"/>
  <c r="AH11" i="20"/>
  <c r="AH12" i="20"/>
  <c r="AH13" i="20"/>
  <c r="AH14" i="20"/>
  <c r="AH15" i="20"/>
  <c r="AH16" i="20"/>
  <c r="AH17" i="20"/>
  <c r="AH18" i="20"/>
  <c r="AH19" i="20"/>
  <c r="AH20" i="20"/>
  <c r="AH21" i="20"/>
  <c r="AH22" i="20"/>
  <c r="AH6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7" i="20"/>
  <c r="X7" i="20"/>
  <c r="X8" i="20"/>
  <c r="X9" i="20"/>
  <c r="X10" i="20"/>
  <c r="X11" i="20"/>
  <c r="X12" i="20"/>
  <c r="X13" i="20"/>
  <c r="X14" i="20"/>
  <c r="X15" i="20"/>
  <c r="X16" i="20"/>
  <c r="X17" i="20"/>
  <c r="X18" i="20"/>
  <c r="X19" i="20"/>
  <c r="X20" i="20"/>
  <c r="X21" i="20"/>
  <c r="X22" i="20"/>
  <c r="X23" i="20"/>
  <c r="X24" i="20"/>
  <c r="X25" i="20"/>
  <c r="X6" i="20"/>
  <c r="R8" i="20"/>
  <c r="R9" i="20"/>
  <c r="R10" i="20"/>
  <c r="R11" i="20"/>
  <c r="R12" i="20"/>
  <c r="R13" i="20"/>
  <c r="R14" i="20"/>
  <c r="R15" i="20"/>
  <c r="R16" i="20"/>
  <c r="R17" i="20"/>
  <c r="R18" i="20"/>
  <c r="R19" i="20"/>
  <c r="R20" i="20"/>
  <c r="R21" i="20"/>
  <c r="R22" i="20"/>
  <c r="R23" i="20"/>
  <c r="R24" i="20"/>
  <c r="R25" i="20"/>
  <c r="R26" i="20"/>
  <c r="I6" i="20"/>
  <c r="M6" i="20"/>
  <c r="AW16" i="11" l="1"/>
  <c r="AW17" i="11" s="1"/>
  <c r="AW18" i="11" s="1"/>
  <c r="AW19" i="11" s="1"/>
  <c r="AW20" i="11" s="1"/>
  <c r="AW21" i="11" s="1"/>
  <c r="AW22" i="11" s="1"/>
  <c r="AW23" i="11" s="1"/>
  <c r="AW24" i="11" s="1"/>
  <c r="AW25" i="11" s="1"/>
  <c r="AW26" i="11" s="1"/>
  <c r="AW27" i="11" s="1"/>
  <c r="AW28" i="11" s="1"/>
  <c r="AW29" i="11" s="1"/>
  <c r="AW30" i="11" s="1"/>
  <c r="AW31" i="11" s="1"/>
  <c r="BG9" i="11"/>
  <c r="AO8" i="20"/>
  <c r="BI8" i="11"/>
  <c r="BG8" i="11"/>
  <c r="BG8" i="20"/>
  <c r="BG9" i="20"/>
  <c r="AZ15" i="20"/>
  <c r="AZ14" i="20"/>
  <c r="AM9" i="20"/>
  <c r="AM10" i="20"/>
  <c r="AM11" i="20"/>
  <c r="AM12" i="20"/>
  <c r="AM13" i="20"/>
  <c r="AM8" i="20"/>
  <c r="AM7" i="20"/>
  <c r="M7" i="20"/>
  <c r="M8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I29" i="20"/>
  <c r="I30" i="20"/>
  <c r="I31" i="20"/>
  <c r="I32" i="20"/>
  <c r="I33" i="20"/>
  <c r="I34" i="20"/>
  <c r="I35" i="20"/>
  <c r="I36" i="20"/>
  <c r="I37" i="20"/>
  <c r="I38" i="20"/>
  <c r="D21" i="20"/>
  <c r="D22" i="20"/>
  <c r="D23" i="20"/>
  <c r="I28" i="20"/>
  <c r="I27" i="20"/>
  <c r="I26" i="20"/>
  <c r="I25" i="20"/>
  <c r="I24" i="20"/>
  <c r="I23" i="20"/>
  <c r="I22" i="20"/>
  <c r="I21" i="20"/>
  <c r="I20" i="20"/>
  <c r="D20" i="20"/>
  <c r="I19" i="20"/>
  <c r="D19" i="20"/>
  <c r="I18" i="20"/>
  <c r="D18" i="20"/>
  <c r="I17" i="20"/>
  <c r="D17" i="20"/>
  <c r="I16" i="20"/>
  <c r="D16" i="20"/>
  <c r="AW15" i="20"/>
  <c r="AV15" i="20"/>
  <c r="I15" i="20"/>
  <c r="D15" i="20"/>
  <c r="AW14" i="20"/>
  <c r="AV14" i="20"/>
  <c r="I14" i="20"/>
  <c r="D14" i="20"/>
  <c r="BG13" i="20"/>
  <c r="AW13" i="20"/>
  <c r="AV13" i="20"/>
  <c r="AO13" i="20"/>
  <c r="I13" i="20"/>
  <c r="D13" i="20"/>
  <c r="BG12" i="20"/>
  <c r="AW12" i="20"/>
  <c r="AV12" i="20"/>
  <c r="AO12" i="20"/>
  <c r="I12" i="20"/>
  <c r="D12" i="20"/>
  <c r="BG11" i="20"/>
  <c r="AW11" i="20"/>
  <c r="AV11" i="20"/>
  <c r="AO11" i="20"/>
  <c r="I11" i="20"/>
  <c r="D11" i="20"/>
  <c r="BG10" i="20"/>
  <c r="AW10" i="20"/>
  <c r="AV10" i="20"/>
  <c r="AO10" i="20"/>
  <c r="I10" i="20"/>
  <c r="D10" i="20"/>
  <c r="AW9" i="20"/>
  <c r="AV9" i="20"/>
  <c r="AO9" i="20"/>
  <c r="I9" i="20"/>
  <c r="D9" i="20"/>
  <c r="AW8" i="20"/>
  <c r="AV8" i="20"/>
  <c r="I8" i="20"/>
  <c r="D8" i="20"/>
  <c r="AW7" i="20"/>
  <c r="AX7" i="20" s="1"/>
  <c r="AV7" i="20"/>
  <c r="R7" i="20"/>
  <c r="I7" i="20"/>
  <c r="D7" i="20"/>
  <c r="AV6" i="20"/>
  <c r="AM6" i="20"/>
  <c r="AB6" i="20"/>
  <c r="R6" i="20"/>
  <c r="D6" i="20"/>
  <c r="Y136" i="19"/>
  <c r="N136" i="19"/>
  <c r="Y135" i="19"/>
  <c r="N135" i="19"/>
  <c r="Y134" i="19"/>
  <c r="N134" i="19"/>
  <c r="Y133" i="19"/>
  <c r="N133" i="19"/>
  <c r="Y132" i="19"/>
  <c r="N132" i="19"/>
  <c r="Y131" i="19"/>
  <c r="N131" i="19"/>
  <c r="Y130" i="19"/>
  <c r="N130" i="19"/>
  <c r="Y129" i="19"/>
  <c r="N129" i="19"/>
  <c r="Y128" i="19"/>
  <c r="N128" i="19"/>
  <c r="Y127" i="19"/>
  <c r="N127" i="19"/>
  <c r="Y126" i="19"/>
  <c r="N126" i="19"/>
  <c r="Y125" i="19"/>
  <c r="N125" i="19"/>
  <c r="Y124" i="19"/>
  <c r="N124" i="19"/>
  <c r="Y123" i="19"/>
  <c r="N123" i="19"/>
  <c r="Y122" i="19"/>
  <c r="N122" i="19"/>
  <c r="Y121" i="19"/>
  <c r="N121" i="19"/>
  <c r="Y120" i="19"/>
  <c r="N120" i="19"/>
  <c r="Y119" i="19"/>
  <c r="N119" i="19"/>
  <c r="Y118" i="19"/>
  <c r="N118" i="19"/>
  <c r="Y117" i="19"/>
  <c r="N117" i="19"/>
  <c r="Y116" i="19"/>
  <c r="N116" i="19"/>
  <c r="Y115" i="19"/>
  <c r="N115" i="19"/>
  <c r="Y114" i="19"/>
  <c r="N114" i="19"/>
  <c r="Y113" i="19"/>
  <c r="N113" i="19"/>
  <c r="Y112" i="19"/>
  <c r="N112" i="19"/>
  <c r="Y111" i="19"/>
  <c r="N111" i="19"/>
  <c r="Y110" i="19"/>
  <c r="N110" i="19"/>
  <c r="Y109" i="19"/>
  <c r="N109" i="19"/>
  <c r="Y108" i="19"/>
  <c r="N108" i="19"/>
  <c r="Y107" i="19"/>
  <c r="N107" i="19"/>
  <c r="Y106" i="19"/>
  <c r="N106" i="19"/>
  <c r="Y105" i="19"/>
  <c r="N105" i="19"/>
  <c r="Y104" i="19"/>
  <c r="N104" i="19"/>
  <c r="Y103" i="19"/>
  <c r="N103" i="19"/>
  <c r="Y102" i="19"/>
  <c r="N102" i="19"/>
  <c r="Y101" i="19"/>
  <c r="N101" i="19"/>
  <c r="Y100" i="19"/>
  <c r="N100" i="19"/>
  <c r="Y99" i="19"/>
  <c r="N99" i="19"/>
  <c r="Y98" i="19"/>
  <c r="N98" i="19"/>
  <c r="Y97" i="19"/>
  <c r="N97" i="19"/>
  <c r="Y96" i="19"/>
  <c r="N96" i="19"/>
  <c r="Y95" i="19"/>
  <c r="N95" i="19"/>
  <c r="Y94" i="19"/>
  <c r="N94" i="19"/>
  <c r="Y93" i="19"/>
  <c r="N93" i="19"/>
  <c r="Y92" i="19"/>
  <c r="N92" i="19"/>
  <c r="Y91" i="19"/>
  <c r="N91" i="19"/>
  <c r="Y90" i="19"/>
  <c r="N90" i="19"/>
  <c r="Y89" i="19"/>
  <c r="N89" i="19"/>
  <c r="Y88" i="19"/>
  <c r="N88" i="19"/>
  <c r="Y87" i="19"/>
  <c r="N87" i="19"/>
  <c r="Y86" i="19"/>
  <c r="N86" i="19"/>
  <c r="Y85" i="19"/>
  <c r="N85" i="19"/>
  <c r="Y84" i="19"/>
  <c r="N84" i="19"/>
  <c r="Y83" i="19"/>
  <c r="N83" i="19"/>
  <c r="Y82" i="19"/>
  <c r="N82" i="19"/>
  <c r="Y81" i="19"/>
  <c r="N81" i="19"/>
  <c r="Y80" i="19"/>
  <c r="N80" i="19"/>
  <c r="Y79" i="19"/>
  <c r="N79" i="19"/>
  <c r="Y78" i="19"/>
  <c r="N78" i="19"/>
  <c r="Y77" i="19"/>
  <c r="N77" i="19"/>
  <c r="Y76" i="19"/>
  <c r="N76" i="19"/>
  <c r="Y75" i="19"/>
  <c r="N75" i="19"/>
  <c r="Y74" i="19"/>
  <c r="N74" i="19"/>
  <c r="Y73" i="19"/>
  <c r="N73" i="19"/>
  <c r="Y72" i="19"/>
  <c r="N72" i="19"/>
  <c r="Y71" i="19"/>
  <c r="N71" i="19"/>
  <c r="Y70" i="19"/>
  <c r="N70" i="19"/>
  <c r="Y69" i="19"/>
  <c r="N69" i="19"/>
  <c r="Y68" i="19"/>
  <c r="N68" i="19"/>
  <c r="Y67" i="19"/>
  <c r="N67" i="19"/>
  <c r="Y66" i="19"/>
  <c r="N66" i="19"/>
  <c r="Y65" i="19"/>
  <c r="N65" i="19"/>
  <c r="Y64" i="19"/>
  <c r="N64" i="19"/>
  <c r="Y63" i="19"/>
  <c r="N63" i="19"/>
  <c r="Y62" i="19"/>
  <c r="N62" i="19"/>
  <c r="Y61" i="19"/>
  <c r="N61" i="19"/>
  <c r="Y60" i="19"/>
  <c r="N60" i="19"/>
  <c r="Y59" i="19"/>
  <c r="N59" i="19"/>
  <c r="Y58" i="19"/>
  <c r="N58" i="19"/>
  <c r="Y57" i="19"/>
  <c r="N57" i="19"/>
  <c r="Y56" i="19"/>
  <c r="N56" i="19"/>
  <c r="Y55" i="19"/>
  <c r="N55" i="19"/>
  <c r="Y54" i="19"/>
  <c r="N54" i="19"/>
  <c r="Y53" i="19"/>
  <c r="N53" i="19"/>
  <c r="Y52" i="19"/>
  <c r="N52" i="19"/>
  <c r="Y51" i="19"/>
  <c r="N51" i="19"/>
  <c r="Y50" i="19"/>
  <c r="N50" i="19"/>
  <c r="Y49" i="19"/>
  <c r="N49" i="19"/>
  <c r="Y48" i="19"/>
  <c r="N48" i="19"/>
  <c r="Y47" i="19"/>
  <c r="N47" i="19"/>
  <c r="Y46" i="19"/>
  <c r="N46" i="19"/>
  <c r="Y45" i="19"/>
  <c r="N45" i="19"/>
  <c r="Y44" i="19"/>
  <c r="N44" i="19"/>
  <c r="Y43" i="19"/>
  <c r="N43" i="19"/>
  <c r="Y42" i="19"/>
  <c r="N42" i="19"/>
  <c r="Y41" i="19"/>
  <c r="N41" i="19"/>
  <c r="Y40" i="19"/>
  <c r="N40" i="19"/>
  <c r="Y39" i="19"/>
  <c r="N39" i="19"/>
  <c r="Y38" i="19"/>
  <c r="N38" i="19"/>
  <c r="Y37" i="19"/>
  <c r="N37" i="19"/>
  <c r="Y36" i="19"/>
  <c r="N36" i="19"/>
  <c r="Y35" i="19"/>
  <c r="N35" i="19"/>
  <c r="Y34" i="19"/>
  <c r="N34" i="19"/>
  <c r="Y33" i="19"/>
  <c r="N33" i="19"/>
  <c r="Y32" i="19"/>
  <c r="N32" i="19"/>
  <c r="Y31" i="19"/>
  <c r="N31" i="19"/>
  <c r="Y30" i="19"/>
  <c r="N30" i="19"/>
  <c r="Y29" i="19"/>
  <c r="N29" i="19"/>
  <c r="Y28" i="19"/>
  <c r="N28" i="19"/>
  <c r="Y27" i="19"/>
  <c r="N27" i="19"/>
  <c r="Y26" i="19"/>
  <c r="N26" i="19"/>
  <c r="Y25" i="19"/>
  <c r="N25" i="19"/>
  <c r="Y24" i="19"/>
  <c r="N24" i="19"/>
  <c r="Y23" i="19"/>
  <c r="N23" i="19"/>
  <c r="Y22" i="19"/>
  <c r="N22" i="19"/>
  <c r="Y21" i="19"/>
  <c r="N21" i="19"/>
  <c r="Y20" i="19"/>
  <c r="N20" i="19"/>
  <c r="Y19" i="19"/>
  <c r="N19" i="19"/>
  <c r="Y18" i="19"/>
  <c r="N18" i="19"/>
  <c r="Y17" i="19"/>
  <c r="N17" i="19"/>
  <c r="Y16" i="19"/>
  <c r="N16" i="19"/>
  <c r="Y15" i="19"/>
  <c r="N15" i="19"/>
  <c r="Y14" i="19"/>
  <c r="N14" i="19"/>
  <c r="Y13" i="19"/>
  <c r="N13" i="19"/>
  <c r="Y12" i="19"/>
  <c r="N12" i="19"/>
  <c r="Y11" i="19"/>
  <c r="N11" i="19"/>
  <c r="Y10" i="19"/>
  <c r="N10" i="19"/>
  <c r="Y9" i="19"/>
  <c r="N9" i="19"/>
  <c r="Y8" i="19"/>
  <c r="N8" i="19"/>
  <c r="S2" i="19"/>
  <c r="U2" i="19" s="1"/>
  <c r="Z5" i="19" s="1"/>
  <c r="W1" i="19"/>
  <c r="U1" i="19"/>
  <c r="AK8" i="11"/>
  <c r="AI8" i="11"/>
  <c r="AW32" i="11" l="1"/>
  <c r="AW33" i="11" s="1"/>
  <c r="AW34" i="11" s="1"/>
  <c r="AW35" i="11" s="1"/>
  <c r="AW36" i="11" s="1"/>
  <c r="AW37" i="11" s="1"/>
  <c r="AW38" i="11" s="1"/>
  <c r="BG10" i="11"/>
  <c r="AX8" i="20"/>
  <c r="AX9" i="20" s="1"/>
  <c r="AX10" i="20" s="1"/>
  <c r="AX11" i="20" s="1"/>
  <c r="AX12" i="20" s="1"/>
  <c r="AX13" i="20" s="1"/>
  <c r="AX14" i="20" s="1"/>
  <c r="AX15" i="20" s="1"/>
  <c r="Z136" i="19"/>
  <c r="Z128" i="19"/>
  <c r="Z120" i="19"/>
  <c r="Z112" i="19"/>
  <c r="Z104" i="19"/>
  <c r="Z96" i="19"/>
  <c r="Z88" i="19"/>
  <c r="Z80" i="19"/>
  <c r="Z72" i="19"/>
  <c r="Z64" i="19"/>
  <c r="Z56" i="19"/>
  <c r="Z48" i="19"/>
  <c r="Z40" i="19"/>
  <c r="Z32" i="19"/>
  <c r="Z24" i="19"/>
  <c r="Z16" i="19"/>
  <c r="Z8" i="19"/>
  <c r="Z93" i="19"/>
  <c r="Z85" i="19"/>
  <c r="Z13" i="19"/>
  <c r="Z10" i="19"/>
  <c r="Z28" i="19"/>
  <c r="Z97" i="19"/>
  <c r="Z65" i="19"/>
  <c r="Z33" i="19"/>
  <c r="Z110" i="19"/>
  <c r="Z102" i="19"/>
  <c r="Z62" i="19"/>
  <c r="Z30" i="19"/>
  <c r="Z22" i="19"/>
  <c r="Z133" i="19"/>
  <c r="Z125" i="19"/>
  <c r="Z117" i="19"/>
  <c r="Z109" i="19"/>
  <c r="Z101" i="19"/>
  <c r="Z37" i="19"/>
  <c r="Z21" i="19"/>
  <c r="Z25" i="19"/>
  <c r="Z86" i="19"/>
  <c r="Z130" i="19"/>
  <c r="Z122" i="19"/>
  <c r="Z114" i="19"/>
  <c r="Z106" i="19"/>
  <c r="Z98" i="19"/>
  <c r="Z90" i="19"/>
  <c r="Z82" i="19"/>
  <c r="Z74" i="19"/>
  <c r="Z66" i="19"/>
  <c r="Z58" i="19"/>
  <c r="Z50" i="19"/>
  <c r="Z42" i="19"/>
  <c r="Z34" i="19"/>
  <c r="Z26" i="19"/>
  <c r="Z135" i="19"/>
  <c r="Z127" i="19"/>
  <c r="Z119" i="19"/>
  <c r="Z111" i="19"/>
  <c r="Z103" i="19"/>
  <c r="Z95" i="19"/>
  <c r="Z87" i="19"/>
  <c r="Z79" i="19"/>
  <c r="Z71" i="19"/>
  <c r="Z63" i="19"/>
  <c r="Z55" i="19"/>
  <c r="Z47" i="19"/>
  <c r="Z39" i="19"/>
  <c r="Z31" i="19"/>
  <c r="Z23" i="19"/>
  <c r="Z15" i="19"/>
  <c r="Z44" i="19"/>
  <c r="Z20" i="19"/>
  <c r="Z12" i="19"/>
  <c r="Z121" i="19"/>
  <c r="Z113" i="19"/>
  <c r="Z81" i="19"/>
  <c r="Z73" i="19"/>
  <c r="Z49" i="19"/>
  <c r="Z41" i="19"/>
  <c r="Z17" i="19"/>
  <c r="Z9" i="19"/>
  <c r="Z118" i="19"/>
  <c r="Z94" i="19"/>
  <c r="Z38" i="19"/>
  <c r="Z14" i="19"/>
  <c r="Z132" i="19"/>
  <c r="Z124" i="19"/>
  <c r="Z116" i="19"/>
  <c r="Z108" i="19"/>
  <c r="Z100" i="19"/>
  <c r="Z92" i="19"/>
  <c r="Z84" i="19"/>
  <c r="Z76" i="19"/>
  <c r="Z68" i="19"/>
  <c r="Z60" i="19"/>
  <c r="Z52" i="19"/>
  <c r="Z129" i="19"/>
  <c r="Z134" i="19"/>
  <c r="Z126" i="19"/>
  <c r="Z131" i="19"/>
  <c r="Z123" i="19"/>
  <c r="Z115" i="19"/>
  <c r="Z107" i="19"/>
  <c r="Z99" i="19"/>
  <c r="Z91" i="19"/>
  <c r="Z83" i="19"/>
  <c r="Z75" i="19"/>
  <c r="Z67" i="19"/>
  <c r="Z59" i="19"/>
  <c r="Z51" i="19"/>
  <c r="Z43" i="19"/>
  <c r="Z35" i="19"/>
  <c r="Z27" i="19"/>
  <c r="Z19" i="19"/>
  <c r="Z11" i="19"/>
  <c r="Z77" i="19"/>
  <c r="Z69" i="19"/>
  <c r="Z61" i="19"/>
  <c r="Z53" i="19"/>
  <c r="Z45" i="19"/>
  <c r="Z29" i="19"/>
  <c r="Z18" i="19"/>
  <c r="Z36" i="19"/>
  <c r="Z105" i="19"/>
  <c r="Z89" i="19"/>
  <c r="Z57" i="19"/>
  <c r="Z78" i="19"/>
  <c r="Z70" i="19"/>
  <c r="Z54" i="19"/>
  <c r="Z46" i="19"/>
  <c r="AW39" i="11" l="1"/>
  <c r="AW40" i="11" s="1"/>
  <c r="AW41" i="11" s="1"/>
  <c r="AW42" i="11" s="1"/>
  <c r="AW43" i="11" s="1"/>
  <c r="AW44" i="11" s="1"/>
  <c r="AW45" i="11" s="1"/>
  <c r="AW46" i="11" s="1"/>
  <c r="AW47" i="11" s="1"/>
  <c r="AW48" i="11" s="1"/>
  <c r="AW49" i="11" s="1"/>
  <c r="AW50" i="11" s="1"/>
  <c r="AW51" i="11" s="1"/>
  <c r="AW52" i="11" s="1"/>
  <c r="AW53" i="11" s="1"/>
  <c r="AW54" i="11" s="1"/>
  <c r="BG11" i="11"/>
  <c r="M8" i="11"/>
  <c r="K8" i="11"/>
  <c r="AW55" i="11" l="1"/>
  <c r="AW56" i="11" s="1"/>
  <c r="AW57" i="11" s="1"/>
  <c r="AW58" i="11" s="1"/>
  <c r="AW59" i="11" s="1"/>
  <c r="AW60" i="11" s="1"/>
  <c r="AW61" i="11" s="1"/>
  <c r="BG12" i="11"/>
  <c r="AW62" i="11" l="1"/>
  <c r="AW63" i="11" s="1"/>
  <c r="AW64" i="11" s="1"/>
  <c r="AW65" i="11" s="1"/>
  <c r="AW66" i="11" s="1"/>
  <c r="AW67" i="11" s="1"/>
  <c r="BG13" i="11"/>
</calcChain>
</file>

<file path=xl/sharedStrings.xml><?xml version="1.0" encoding="utf-8"?>
<sst xmlns="http://schemas.openxmlformats.org/spreadsheetml/2006/main" count="209" uniqueCount="67">
  <si>
    <t>x</t>
  </si>
  <si>
    <t>y</t>
  </si>
  <si>
    <t>initial notch</t>
  </si>
  <si>
    <t>beachmark1</t>
  </si>
  <si>
    <t>beachmark2</t>
  </si>
  <si>
    <t>beachmark3</t>
  </si>
  <si>
    <t>complete</t>
  </si>
  <si>
    <t>along a</t>
  </si>
  <si>
    <t>origin</t>
  </si>
  <si>
    <t>notch</t>
  </si>
  <si>
    <t>benchmark1</t>
  </si>
  <si>
    <t>benchmark3</t>
  </si>
  <si>
    <t>along c</t>
  </si>
  <si>
    <t>center</t>
  </si>
  <si>
    <t>edge of notch</t>
  </si>
  <si>
    <t>along 45 deg</t>
  </si>
  <si>
    <t>N</t>
  </si>
  <si>
    <t>c</t>
  </si>
  <si>
    <t>length</t>
  </si>
  <si>
    <t>C</t>
  </si>
  <si>
    <t>mm</t>
  </si>
  <si>
    <t>FCGR</t>
  </si>
  <si>
    <t>R=0.1</t>
  </si>
  <si>
    <t>R=0.5</t>
  </si>
  <si>
    <t>n</t>
  </si>
  <si>
    <t>BS7910 mean, R=0.1, R=0.5, tabular</t>
  </si>
  <si>
    <t>z</t>
  </si>
  <si>
    <t>KI</t>
  </si>
  <si>
    <t>KII</t>
  </si>
  <si>
    <t>KIII</t>
  </si>
  <si>
    <t>2c</t>
  </si>
  <si>
    <t>45deg</t>
  </si>
  <si>
    <t>DeltaN</t>
  </si>
  <si>
    <t>no shape constraint</t>
  </si>
  <si>
    <t>160 elements along front</t>
  </si>
  <si>
    <t xml:space="preserve">reverse mission definition: </t>
  </si>
  <si>
    <t>loading mission, R=0.5 5k cycles followed by R=0.1 10k cycles</t>
  </si>
  <si>
    <t>a=</t>
  </si>
  <si>
    <t>c=</t>
  </si>
  <si>
    <t>pick the following crack front</t>
  </si>
  <si>
    <t>0 cycles</t>
  </si>
  <si>
    <t>D=</t>
  </si>
  <si>
    <t>d=</t>
  </si>
  <si>
    <t>R=</t>
  </si>
  <si>
    <t>r=</t>
  </si>
  <si>
    <t>extendedX</t>
  </si>
  <si>
    <t>circle</t>
  </si>
  <si>
    <t>radius</t>
  </si>
  <si>
    <t>initial crack size a=7.29, c=8</t>
  </si>
  <si>
    <t xml:space="preserve"> mission definition: </t>
  </si>
  <si>
    <t>5k cycles</t>
  </si>
  <si>
    <t>15k cycles</t>
  </si>
  <si>
    <t>20k cycles</t>
  </si>
  <si>
    <t>30k cycles</t>
  </si>
  <si>
    <t>benchmark2</t>
  </si>
  <si>
    <t xml:space="preserve">beachmark2 </t>
  </si>
  <si>
    <t>10,990,3x1000,990,10,10,100,390,500,8x1000,500,390,100,10</t>
  </si>
  <si>
    <t>BS7910 off-nominal mean, R=0.1, R=0.5, tabular</t>
  </si>
  <si>
    <t>step 7</t>
  </si>
  <si>
    <t>step 23</t>
  </si>
  <si>
    <t>step 30</t>
  </si>
  <si>
    <t>step  46</t>
  </si>
  <si>
    <t>step  53</t>
  </si>
  <si>
    <t>initial crack size a=8.351, c=10.125</t>
  </si>
  <si>
    <t>beach mark 1</t>
  </si>
  <si>
    <t>step 0</t>
  </si>
  <si>
    <t>initial crack size: Parasolid definition of position 1 of beach mark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</si>
</sst>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11" fontId="0" fillId="0" borderId="0" xfId="0" applyNumberFormat="1"/>
    <xf numFmtId="164" fontId="0" fillId="0" borderId="0" xfId="0" applyNumberFormat="1"/>
    <xf numFmtId="0" fontId="0" fillId="3" borderId="0" xfId="0" applyFill="1"/>
    <xf numFmtId="11" fontId="0" fillId="3" borderId="0" xfId="0" applyNumberFormat="1" applyFill="1"/>
    <xf numFmtId="0" fontId="0" fillId="4" borderId="0" xfId="0" applyFill="1"/>
    <xf numFmtId="11" fontId="0" fillId="4" borderId="0" xfId="0" applyNumberFormat="1" applyFill="1"/>
    <xf numFmtId="2" fontId="0" fillId="0" borderId="0" xfId="0" applyNumberFormat="1"/>
    <xf numFmtId="10" fontId="0" fillId="0" borderId="0" xfId="0" applyNumberFormat="1"/>
    <xf numFmtId="11" fontId="0" fillId="2" borderId="0" xfId="0" applyNumberFormat="1" applyFill="1"/>
    <xf numFmtId="9" fontId="0" fillId="0" borderId="0" xfId="0" applyNumberFormat="1"/>
    <xf numFmtId="0" fontId="0" fillId="0" borderId="0" xfId="0" applyFill="1"/>
    <xf numFmtId="11" fontId="0" fillId="0" borderId="0" xfId="0" applyNumberFormat="1" applyFill="1"/>
    <xf numFmtId="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marker>
            <c:symbol val="none"/>
          </c:marker>
          <c:xVal>
            <c:numRef>
              <c:f>BeachMarksvsPrediction!$G$9:$G$171</c:f>
              <c:numCache>
                <c:formatCode>0.00E+00</c:formatCode>
                <c:ptCount val="163"/>
                <c:pt idx="0">
                  <c:v>10.3661775667144</c:v>
                </c:pt>
                <c:pt idx="1">
                  <c:v>10.3520890998611</c:v>
                </c:pt>
                <c:pt idx="2">
                  <c:v>10.3348673810927</c:v>
                </c:pt>
                <c:pt idx="3">
                  <c:v>10.3053955522157</c:v>
                </c:pt>
                <c:pt idx="4">
                  <c:v>10.2723000082126</c:v>
                </c:pt>
                <c:pt idx="5">
                  <c:v>10.2352339721345</c:v>
                </c:pt>
                <c:pt idx="6">
                  <c:v>10.194031326393</c:v>
                </c:pt>
                <c:pt idx="7">
                  <c:v>10.1485635617376</c:v>
                </c:pt>
                <c:pt idx="8">
                  <c:v>10.0989665054336</c:v>
                </c:pt>
                <c:pt idx="9">
                  <c:v>10.045346308374199</c:v>
                </c:pt>
                <c:pt idx="10">
                  <c:v>9.9879283827518996</c:v>
                </c:pt>
                <c:pt idx="11">
                  <c:v>9.9267549453290993</c:v>
                </c:pt>
                <c:pt idx="12">
                  <c:v>9.8619128004628998</c:v>
                </c:pt>
                <c:pt idx="13">
                  <c:v>9.7934862682891008</c:v>
                </c:pt>
                <c:pt idx="14">
                  <c:v>9.7215732220734008</c:v>
                </c:pt>
                <c:pt idx="15">
                  <c:v>9.6461915413112003</c:v>
                </c:pt>
                <c:pt idx="16">
                  <c:v>9.5673174120131996</c:v>
                </c:pt>
                <c:pt idx="17">
                  <c:v>9.4850023978052</c:v>
                </c:pt>
                <c:pt idx="18">
                  <c:v>9.3993486618484994</c:v>
                </c:pt>
                <c:pt idx="19">
                  <c:v>9.3104549066797997</c:v>
                </c:pt>
                <c:pt idx="20">
                  <c:v>9.2182018870589992</c:v>
                </c:pt>
                <c:pt idx="21">
                  <c:v>9.1227747347297008</c:v>
                </c:pt>
                <c:pt idx="22">
                  <c:v>9.0242326812188995</c:v>
                </c:pt>
                <c:pt idx="23">
                  <c:v>8.9226289357315007</c:v>
                </c:pt>
                <c:pt idx="24">
                  <c:v>8.8181786358218996</c:v>
                </c:pt>
                <c:pt idx="25">
                  <c:v>8.7108059561491</c:v>
                </c:pt>
                <c:pt idx="26">
                  <c:v>8.6005016364293994</c:v>
                </c:pt>
                <c:pt idx="27">
                  <c:v>8.4873739452071</c:v>
                </c:pt>
                <c:pt idx="28">
                  <c:v>8.3715489013502005</c:v>
                </c:pt>
                <c:pt idx="29">
                  <c:v>8.2531804071092001</c:v>
                </c:pt>
                <c:pt idx="30">
                  <c:v>8.1322882280940991</c:v>
                </c:pt>
                <c:pt idx="31">
                  <c:v>8.0087885946336996</c:v>
                </c:pt>
                <c:pt idx="32">
                  <c:v>7.8828104490859996</c:v>
                </c:pt>
                <c:pt idx="33">
                  <c:v>7.7544854420291998</c:v>
                </c:pt>
                <c:pt idx="34">
                  <c:v>7.6239734308429004</c:v>
                </c:pt>
                <c:pt idx="35">
                  <c:v>7.4912872615137003</c:v>
                </c:pt>
                <c:pt idx="36">
                  <c:v>7.3563682574911002</c:v>
                </c:pt>
                <c:pt idx="37">
                  <c:v>7.2192951472190998</c:v>
                </c:pt>
                <c:pt idx="38">
                  <c:v>7.0802187674254</c:v>
                </c:pt>
                <c:pt idx="39">
                  <c:v>6.9392767310465997</c:v>
                </c:pt>
                <c:pt idx="40">
                  <c:v>6.7965022816167</c:v>
                </c:pt>
                <c:pt idx="41">
                  <c:v>6.6517835793872999</c:v>
                </c:pt>
                <c:pt idx="42">
                  <c:v>6.5052480295638997</c:v>
                </c:pt>
                <c:pt idx="43">
                  <c:v>6.3570072148398999</c:v>
                </c:pt>
                <c:pt idx="44">
                  <c:v>6.2071352882994004</c:v>
                </c:pt>
                <c:pt idx="45">
                  <c:v>6.0556556795542997</c:v>
                </c:pt>
                <c:pt idx="46">
                  <c:v>5.9025302103852004</c:v>
                </c:pt>
                <c:pt idx="47">
                  <c:v>5.7479340256508999</c:v>
                </c:pt>
                <c:pt idx="48">
                  <c:v>5.5921492659015</c:v>
                </c:pt>
                <c:pt idx="49">
                  <c:v>5.4348511983890004</c:v>
                </c:pt>
                <c:pt idx="50">
                  <c:v>5.2762214023493996</c:v>
                </c:pt>
                <c:pt idx="51">
                  <c:v>5.1162284733960997</c:v>
                </c:pt>
                <c:pt idx="52">
                  <c:v>4.9550337879779001</c:v>
                </c:pt>
                <c:pt idx="53">
                  <c:v>4.7929241774567002</c:v>
                </c:pt>
                <c:pt idx="54">
                  <c:v>4.6295528804985002</c:v>
                </c:pt>
                <c:pt idx="55">
                  <c:v>4.4651017530535997</c:v>
                </c:pt>
                <c:pt idx="56">
                  <c:v>4.2996129531177001</c:v>
                </c:pt>
                <c:pt idx="57">
                  <c:v>4.1330841732719996</c:v>
                </c:pt>
                <c:pt idx="58">
                  <c:v>3.9656482690374002</c:v>
                </c:pt>
                <c:pt idx="59">
                  <c:v>3.7974667447638999</c:v>
                </c:pt>
                <c:pt idx="60">
                  <c:v>3.6285087476824001</c:v>
                </c:pt>
                <c:pt idx="61">
                  <c:v>3.4585255163164002</c:v>
                </c:pt>
                <c:pt idx="62">
                  <c:v>3.2878035687598</c:v>
                </c:pt>
                <c:pt idx="63">
                  <c:v>3.1166323853738001</c:v>
                </c:pt>
                <c:pt idx="64">
                  <c:v>2.9446354923071998</c:v>
                </c:pt>
                <c:pt idx="65">
                  <c:v>2.7719959302478001</c:v>
                </c:pt>
                <c:pt idx="66">
                  <c:v>2.5987491312320001</c:v>
                </c:pt>
                <c:pt idx="67">
                  <c:v>2.4248846665324999</c:v>
                </c:pt>
                <c:pt idx="68">
                  <c:v>2.2505329559806002</c:v>
                </c:pt>
                <c:pt idx="69">
                  <c:v>2.0758526930493999</c:v>
                </c:pt>
                <c:pt idx="70">
                  <c:v>1.9008038600634001</c:v>
                </c:pt>
                <c:pt idx="71">
                  <c:v>1.7252099412199999</c:v>
                </c:pt>
                <c:pt idx="72">
                  <c:v>1.5491915777051</c:v>
                </c:pt>
                <c:pt idx="73">
                  <c:v>1.3728776815015</c:v>
                </c:pt>
                <c:pt idx="74">
                  <c:v>1.1964254138427</c:v>
                </c:pt>
                <c:pt idx="75">
                  <c:v>1.0197911657500001</c:v>
                </c:pt>
                <c:pt idx="76">
                  <c:v>0.84284273107270002</c:v>
                </c:pt>
                <c:pt idx="77">
                  <c:v>0.66563382817280004</c:v>
                </c:pt>
                <c:pt idx="78">
                  <c:v>0.48831360599930002</c:v>
                </c:pt>
                <c:pt idx="79">
                  <c:v>0.31100863777260002</c:v>
                </c:pt>
                <c:pt idx="80">
                  <c:v>0.13371532674930001</c:v>
                </c:pt>
                <c:pt idx="81">
                  <c:v>-4.3841605638500002E-2</c:v>
                </c:pt>
                <c:pt idx="82">
                  <c:v>-0.22119833882699999</c:v>
                </c:pt>
                <c:pt idx="83">
                  <c:v>-0.39857326332690002</c:v>
                </c:pt>
                <c:pt idx="84">
                  <c:v>-0.57583491845839996</c:v>
                </c:pt>
                <c:pt idx="85">
                  <c:v>-0.75314374524119998</c:v>
                </c:pt>
                <c:pt idx="86">
                  <c:v>-0.93018840886069998</c:v>
                </c:pt>
                <c:pt idx="87">
                  <c:v>-1.1070944799399001</c:v>
                </c:pt>
                <c:pt idx="88">
                  <c:v>-1.2837595391042</c:v>
                </c:pt>
                <c:pt idx="89">
                  <c:v>-1.4601285120117</c:v>
                </c:pt>
                <c:pt idx="90">
                  <c:v>-1.6362078771962001</c:v>
                </c:pt>
                <c:pt idx="91">
                  <c:v>-1.8119428508447999</c:v>
                </c:pt>
                <c:pt idx="92">
                  <c:v>-1.987354025096</c:v>
                </c:pt>
                <c:pt idx="93">
                  <c:v>-2.1623375146636001</c:v>
                </c:pt>
                <c:pt idx="94">
                  <c:v>-2.3368372453788999</c:v>
                </c:pt>
                <c:pt idx="95">
                  <c:v>-2.5108576184114999</c:v>
                </c:pt>
                <c:pt idx="96">
                  <c:v>-2.6844692462161999</c:v>
                </c:pt>
                <c:pt idx="97">
                  <c:v>-2.8575004747824999</c:v>
                </c:pt>
                <c:pt idx="98">
                  <c:v>-3.0296617874341001</c:v>
                </c:pt>
                <c:pt idx="99">
                  <c:v>-3.2013339024791998</c:v>
                </c:pt>
                <c:pt idx="100">
                  <c:v>-3.3723317134245998</c:v>
                </c:pt>
                <c:pt idx="101">
                  <c:v>-3.5425803929024999</c:v>
                </c:pt>
                <c:pt idx="102">
                  <c:v>-3.7121046066574999</c:v>
                </c:pt>
                <c:pt idx="103">
                  <c:v>-3.8807976683518999</c:v>
                </c:pt>
                <c:pt idx="104">
                  <c:v>-4.0485978223402999</c:v>
                </c:pt>
                <c:pt idx="105">
                  <c:v>-4.2154993932696003</c:v>
                </c:pt>
                <c:pt idx="106">
                  <c:v>-4.3815597740443</c:v>
                </c:pt>
                <c:pt idx="107">
                  <c:v>-4.5466058885832004</c:v>
                </c:pt>
                <c:pt idx="108">
                  <c:v>-4.7103560998498004</c:v>
                </c:pt>
                <c:pt idx="109">
                  <c:v>-4.8731670854036002</c:v>
                </c:pt>
                <c:pt idx="110">
                  <c:v>-5.0348558403033996</c:v>
                </c:pt>
                <c:pt idx="111">
                  <c:v>-5.1954580657843001</c:v>
                </c:pt>
                <c:pt idx="112">
                  <c:v>-5.3548114042956998</c:v>
                </c:pt>
                <c:pt idx="113">
                  <c:v>-5.5128768321718002</c:v>
                </c:pt>
                <c:pt idx="114">
                  <c:v>-5.6693817564674003</c:v>
                </c:pt>
                <c:pt idx="115">
                  <c:v>-5.8244970639301004</c:v>
                </c:pt>
                <c:pt idx="116">
                  <c:v>-5.9782804104566996</c:v>
                </c:pt>
                <c:pt idx="117">
                  <c:v>-6.1306145013478002</c:v>
                </c:pt>
                <c:pt idx="118">
                  <c:v>-6.2813662462693998</c:v>
                </c:pt>
                <c:pt idx="119">
                  <c:v>-6.4303799011190002</c:v>
                </c:pt>
                <c:pt idx="120">
                  <c:v>-6.5776673068390004</c:v>
                </c:pt>
                <c:pt idx="121">
                  <c:v>-6.7233136797809001</c:v>
                </c:pt>
                <c:pt idx="122">
                  <c:v>-6.8671960834665997</c:v>
                </c:pt>
                <c:pt idx="123">
                  <c:v>-7.0091977067322002</c:v>
                </c:pt>
                <c:pt idx="124">
                  <c:v>-7.1492463801512001</c:v>
                </c:pt>
                <c:pt idx="125">
                  <c:v>-7.2873150146050998</c:v>
                </c:pt>
                <c:pt idx="126">
                  <c:v>-7.4234211349016004</c:v>
                </c:pt>
                <c:pt idx="127">
                  <c:v>-7.5573923525330002</c:v>
                </c:pt>
                <c:pt idx="128">
                  <c:v>-7.6889683526367998</c:v>
                </c:pt>
                <c:pt idx="129">
                  <c:v>-7.8184024069135996</c:v>
                </c:pt>
                <c:pt idx="130">
                  <c:v>-7.9455169793518001</c:v>
                </c:pt>
                <c:pt idx="131">
                  <c:v>-8.0703082909349</c:v>
                </c:pt>
                <c:pt idx="132">
                  <c:v>-8.1926183632266998</c:v>
                </c:pt>
                <c:pt idx="133">
                  <c:v>-8.3123915386501004</c:v>
                </c:pt>
                <c:pt idx="134">
                  <c:v>-8.4293996883159998</c:v>
                </c:pt>
                <c:pt idx="135">
                  <c:v>-8.5437449217749002</c:v>
                </c:pt>
                <c:pt idx="136">
                  <c:v>-8.6554344896218005</c:v>
                </c:pt>
                <c:pt idx="137">
                  <c:v>-8.7643543653005</c:v>
                </c:pt>
                <c:pt idx="138">
                  <c:v>-8.8703826568857007</c:v>
                </c:pt>
                <c:pt idx="139">
                  <c:v>-8.9733872887074</c:v>
                </c:pt>
                <c:pt idx="140">
                  <c:v>-9.0733553034351004</c:v>
                </c:pt>
                <c:pt idx="141">
                  <c:v>-9.1703849479489001</c:v>
                </c:pt>
                <c:pt idx="142">
                  <c:v>-9.2642627418125993</c:v>
                </c:pt>
                <c:pt idx="143">
                  <c:v>-9.3547898462283001</c:v>
                </c:pt>
                <c:pt idx="144">
                  <c:v>-9.4421288859252002</c:v>
                </c:pt>
                <c:pt idx="145">
                  <c:v>-9.5261456805571996</c:v>
                </c:pt>
                <c:pt idx="146">
                  <c:v>-9.6067916881565001</c:v>
                </c:pt>
                <c:pt idx="147">
                  <c:v>-9.6840437880451002</c:v>
                </c:pt>
                <c:pt idx="148">
                  <c:v>-9.7578139053116004</c:v>
                </c:pt>
                <c:pt idx="149">
                  <c:v>-9.8280108883803994</c:v>
                </c:pt>
                <c:pt idx="150">
                  <c:v>-9.8946264551577006</c:v>
                </c:pt>
                <c:pt idx="151">
                  <c:v>-9.9576883803356999</c:v>
                </c:pt>
                <c:pt idx="152">
                  <c:v>-10.017091919858</c:v>
                </c:pt>
                <c:pt idx="153">
                  <c:v>-10.072703858517301</c:v>
                </c:pt>
                <c:pt idx="154">
                  <c:v>-10.124350854582699</c:v>
                </c:pt>
                <c:pt idx="155">
                  <c:v>-10.1718889671633</c:v>
                </c:pt>
                <c:pt idx="156">
                  <c:v>-10.215149171589299</c:v>
                </c:pt>
                <c:pt idx="157">
                  <c:v>-10.2539292963958</c:v>
                </c:pt>
                <c:pt idx="158">
                  <c:v>-10.288191020933899</c:v>
                </c:pt>
                <c:pt idx="159">
                  <c:v>-10.318127566479101</c:v>
                </c:pt>
                <c:pt idx="160">
                  <c:v>-10.3402327349618</c:v>
                </c:pt>
                <c:pt idx="161">
                  <c:v>-10.351154792442999</c:v>
                </c:pt>
                <c:pt idx="162">
                  <c:v>-10.3611921803644</c:v>
                </c:pt>
              </c:numCache>
            </c:numRef>
          </c:xVal>
          <c:yVal>
            <c:numRef>
              <c:f>BeachMarksvsPrediction!$I$9:$I$171</c:f>
              <c:numCache>
                <c:formatCode>0.00E+00</c:formatCode>
                <c:ptCount val="163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C0-44BA-9281-10AD7365D3A3}"/>
            </c:ext>
          </c:extLst>
        </c:ser>
        <c:ser>
          <c:idx val="2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BeachMarksvsPrediction!$J$9:$J$171</c:f>
              <c:numCache>
                <c:formatCode>0.00E+00</c:formatCode>
                <c:ptCount val="163"/>
                <c:pt idx="0">
                  <c:v>12.3751125731606</c:v>
                </c:pt>
                <c:pt idx="1">
                  <c:v>12.353205232014799</c:v>
                </c:pt>
                <c:pt idx="2">
                  <c:v>12.324015087372</c:v>
                </c:pt>
                <c:pt idx="3">
                  <c:v>12.277943004623999</c:v>
                </c:pt>
                <c:pt idx="4">
                  <c:v>12.2264309243319</c:v>
                </c:pt>
                <c:pt idx="5">
                  <c:v>12.1694896118345</c:v>
                </c:pt>
                <c:pt idx="6">
                  <c:v>12.106542257953199</c:v>
                </c:pt>
                <c:pt idx="7">
                  <c:v>12.0374074113468</c:v>
                </c:pt>
                <c:pt idx="8">
                  <c:v>11.9627150719599</c:v>
                </c:pt>
                <c:pt idx="9">
                  <c:v>11.883085996285599</c:v>
                </c:pt>
                <c:pt idx="10">
                  <c:v>11.799187693038901</c:v>
                </c:pt>
                <c:pt idx="11">
                  <c:v>11.711260193398999</c:v>
                </c:pt>
                <c:pt idx="12">
                  <c:v>11.619511675756801</c:v>
                </c:pt>
                <c:pt idx="13">
                  <c:v>11.524116673086899</c:v>
                </c:pt>
                <c:pt idx="14">
                  <c:v>11.4252499703762</c:v>
                </c:pt>
                <c:pt idx="15">
                  <c:v>11.3229831933846</c:v>
                </c:pt>
                <c:pt idx="16">
                  <c:v>11.217336496578801</c:v>
                </c:pt>
                <c:pt idx="17">
                  <c:v>11.108436110250199</c:v>
                </c:pt>
                <c:pt idx="18">
                  <c:v>10.9964543033844</c:v>
                </c:pt>
                <c:pt idx="19">
                  <c:v>10.881536355590599</c:v>
                </c:pt>
                <c:pt idx="20">
                  <c:v>10.763524635018699</c:v>
                </c:pt>
                <c:pt idx="21">
                  <c:v>10.6426378213613</c:v>
                </c:pt>
                <c:pt idx="22">
                  <c:v>10.5189194510147</c:v>
                </c:pt>
                <c:pt idx="23">
                  <c:v>10.392399697771401</c:v>
                </c:pt>
                <c:pt idx="24">
                  <c:v>10.263305793218301</c:v>
                </c:pt>
                <c:pt idx="25">
                  <c:v>10.1315145224244</c:v>
                </c:pt>
                <c:pt idx="26">
                  <c:v>9.9969844369589005</c:v>
                </c:pt>
                <c:pt idx="27">
                  <c:v>9.8598202181215999</c:v>
                </c:pt>
                <c:pt idx="28">
                  <c:v>9.7201447739328994</c:v>
                </c:pt>
                <c:pt idx="29">
                  <c:v>9.5781014217691993</c:v>
                </c:pt>
                <c:pt idx="30">
                  <c:v>9.4336721405315007</c:v>
                </c:pt>
                <c:pt idx="31">
                  <c:v>9.2867154743436</c:v>
                </c:pt>
                <c:pt idx="32">
                  <c:v>9.1373421837985997</c:v>
                </c:pt>
                <c:pt idx="33">
                  <c:v>8.9856706354541007</c:v>
                </c:pt>
                <c:pt idx="34">
                  <c:v>8.8318439386146999</c:v>
                </c:pt>
                <c:pt idx="35">
                  <c:v>8.6758339508955</c:v>
                </c:pt>
                <c:pt idx="36">
                  <c:v>8.5175344260212</c:v>
                </c:pt>
                <c:pt idx="37">
                  <c:v>8.3570078674176003</c:v>
                </c:pt>
                <c:pt idx="38">
                  <c:v>8.1944067505251006</c:v>
                </c:pt>
                <c:pt idx="39">
                  <c:v>8.0298668801699993</c:v>
                </c:pt>
                <c:pt idx="40">
                  <c:v>7.8634069524944996</c:v>
                </c:pt>
                <c:pt idx="41">
                  <c:v>7.6948816781352001</c:v>
                </c:pt>
                <c:pt idx="42">
                  <c:v>7.5244292977046996</c:v>
                </c:pt>
                <c:pt idx="43">
                  <c:v>7.3521667884640998</c:v>
                </c:pt>
                <c:pt idx="44">
                  <c:v>7.1781632351906</c:v>
                </c:pt>
                <c:pt idx="45">
                  <c:v>7.0024237390976003</c:v>
                </c:pt>
                <c:pt idx="46">
                  <c:v>6.8248818377189</c:v>
                </c:pt>
                <c:pt idx="47">
                  <c:v>6.6457212759889996</c:v>
                </c:pt>
                <c:pt idx="48">
                  <c:v>6.4652595005629001</c:v>
                </c:pt>
                <c:pt idx="49">
                  <c:v>6.2831144126821998</c:v>
                </c:pt>
                <c:pt idx="50">
                  <c:v>6.0994939136579998</c:v>
                </c:pt>
                <c:pt idx="51">
                  <c:v>5.9143564791820999</c:v>
                </c:pt>
                <c:pt idx="52">
                  <c:v>5.7278802560975004</c:v>
                </c:pt>
                <c:pt idx="53">
                  <c:v>5.5403860150891999</c:v>
                </c:pt>
                <c:pt idx="54">
                  <c:v>5.3514652155434002</c:v>
                </c:pt>
                <c:pt idx="55">
                  <c:v>5.1613251645491003</c:v>
                </c:pt>
                <c:pt idx="56">
                  <c:v>4.9700129725449997</c:v>
                </c:pt>
                <c:pt idx="57">
                  <c:v>4.7775236723901999</c:v>
                </c:pt>
                <c:pt idx="58">
                  <c:v>4.5840050828147003</c:v>
                </c:pt>
                <c:pt idx="59">
                  <c:v>4.3896374261849997</c:v>
                </c:pt>
                <c:pt idx="60">
                  <c:v>4.1943785683478998</c:v>
                </c:pt>
                <c:pt idx="61">
                  <c:v>3.9979386317522998</c:v>
                </c:pt>
                <c:pt idx="62">
                  <c:v>3.8006532037259002</c:v>
                </c:pt>
                <c:pt idx="63">
                  <c:v>3.6028617124539002</c:v>
                </c:pt>
                <c:pt idx="64">
                  <c:v>3.4041317851795001</c:v>
                </c:pt>
                <c:pt idx="65">
                  <c:v>3.2046752623388999</c:v>
                </c:pt>
                <c:pt idx="66">
                  <c:v>3.0045325596872998</c:v>
                </c:pt>
                <c:pt idx="67">
                  <c:v>2.8036913353706998</c:v>
                </c:pt>
                <c:pt idx="68">
                  <c:v>2.6023002388810998</c:v>
                </c:pt>
                <c:pt idx="69">
                  <c:v>2.4005416514946001</c:v>
                </c:pt>
                <c:pt idx="70">
                  <c:v>2.1983670735040999</c:v>
                </c:pt>
                <c:pt idx="71">
                  <c:v>1.9955709138458999</c:v>
                </c:pt>
                <c:pt idx="72">
                  <c:v>1.7922917214056999</c:v>
                </c:pt>
                <c:pt idx="73">
                  <c:v>1.5886774812364</c:v>
                </c:pt>
                <c:pt idx="74">
                  <c:v>1.3849087548234</c:v>
                </c:pt>
                <c:pt idx="75">
                  <c:v>1.1809349581751001</c:v>
                </c:pt>
                <c:pt idx="76">
                  <c:v>0.97660374442300002</c:v>
                </c:pt>
                <c:pt idx="77">
                  <c:v>0.77197650734209999</c:v>
                </c:pt>
                <c:pt idx="78">
                  <c:v>0.56722395848539997</c:v>
                </c:pt>
                <c:pt idx="79">
                  <c:v>0.36249079163190001</c:v>
                </c:pt>
                <c:pt idx="80">
                  <c:v>0.15777160767740001</c:v>
                </c:pt>
                <c:pt idx="81">
                  <c:v>-4.7252365967900001E-2</c:v>
                </c:pt>
                <c:pt idx="82">
                  <c:v>-0.25204597243979998</c:v>
                </c:pt>
                <c:pt idx="83">
                  <c:v>-0.45686174585419997</c:v>
                </c:pt>
                <c:pt idx="84">
                  <c:v>-0.66154881379520003</c:v>
                </c:pt>
                <c:pt idx="85">
                  <c:v>-0.86629325199450002</c:v>
                </c:pt>
                <c:pt idx="86">
                  <c:v>-1.0707368670398001</c:v>
                </c:pt>
                <c:pt idx="87">
                  <c:v>-1.2750261629080999</c:v>
                </c:pt>
                <c:pt idx="88">
                  <c:v>-1.4790442048293999</c:v>
                </c:pt>
                <c:pt idx="89">
                  <c:v>-1.6827276822932</c:v>
                </c:pt>
                <c:pt idx="90">
                  <c:v>-1.8860832687380999</c:v>
                </c:pt>
                <c:pt idx="91">
                  <c:v>-2.0890470295171002</c:v>
                </c:pt>
                <c:pt idx="92">
                  <c:v>-2.2916438891609001</c:v>
                </c:pt>
                <c:pt idx="93">
                  <c:v>-2.4937569375519</c:v>
                </c:pt>
                <c:pt idx="94">
                  <c:v>-2.6953232998136998</c:v>
                </c:pt>
                <c:pt idx="95">
                  <c:v>-2.8963497588635998</c:v>
                </c:pt>
                <c:pt idx="96">
                  <c:v>-3.0969195322918002</c:v>
                </c:pt>
                <c:pt idx="97">
                  <c:v>-3.2968339030099001</c:v>
                </c:pt>
                <c:pt idx="98">
                  <c:v>-3.4957571768208999</c:v>
                </c:pt>
                <c:pt idx="99">
                  <c:v>-3.6941288682948001</c:v>
                </c:pt>
                <c:pt idx="100">
                  <c:v>-3.8917356560180001</c:v>
                </c:pt>
                <c:pt idx="101">
                  <c:v>-4.0884902963374001</c:v>
                </c:pt>
                <c:pt idx="102">
                  <c:v>-4.2844186394464003</c:v>
                </c:pt>
                <c:pt idx="103">
                  <c:v>-4.4793966143528996</c:v>
                </c:pt>
                <c:pt idx="104">
                  <c:v>-4.6733561702508002</c:v>
                </c:pt>
                <c:pt idx="105">
                  <c:v>-4.8662979827638004</c:v>
                </c:pt>
                <c:pt idx="106">
                  <c:v>-5.0582939826183999</c:v>
                </c:pt>
                <c:pt idx="107">
                  <c:v>-5.2491472279835003</c:v>
                </c:pt>
                <c:pt idx="108">
                  <c:v>-5.4385327451308001</c:v>
                </c:pt>
                <c:pt idx="109">
                  <c:v>-5.6268671065565998</c:v>
                </c:pt>
                <c:pt idx="110">
                  <c:v>-5.8139432651009004</c:v>
                </c:pt>
                <c:pt idx="111">
                  <c:v>-5.9998037833684998</c:v>
                </c:pt>
                <c:pt idx="112">
                  <c:v>-6.1842606988086999</c:v>
                </c:pt>
                <c:pt idx="113">
                  <c:v>-6.3672755737818996</c:v>
                </c:pt>
                <c:pt idx="114">
                  <c:v>-6.5485475089626997</c:v>
                </c:pt>
                <c:pt idx="115">
                  <c:v>-6.7282921386058998</c:v>
                </c:pt>
                <c:pt idx="116">
                  <c:v>-6.9065872632314003</c:v>
                </c:pt>
                <c:pt idx="117">
                  <c:v>-7.0833072755258</c:v>
                </c:pt>
                <c:pt idx="118">
                  <c:v>-7.2583053074894002</c:v>
                </c:pt>
                <c:pt idx="119">
                  <c:v>-7.4314131058245003</c:v>
                </c:pt>
                <c:pt idx="120">
                  <c:v>-7.6026601555201996</c:v>
                </c:pt>
                <c:pt idx="121">
                  <c:v>-7.7721675062377997</c:v>
                </c:pt>
                <c:pt idx="122">
                  <c:v>-7.9398100649599002</c:v>
                </c:pt>
                <c:pt idx="123">
                  <c:v>-8.1054666120976009</c:v>
                </c:pt>
                <c:pt idx="124">
                  <c:v>-8.2690640742361996</c:v>
                </c:pt>
                <c:pt idx="125">
                  <c:v>-8.4305932124443999</c:v>
                </c:pt>
                <c:pt idx="126">
                  <c:v>-8.5901119658817002</c:v>
                </c:pt>
                <c:pt idx="127">
                  <c:v>-8.7474594201840006</c:v>
                </c:pt>
                <c:pt idx="128">
                  <c:v>-8.9023745840519997</c:v>
                </c:pt>
                <c:pt idx="129">
                  <c:v>-9.0551974636347996</c:v>
                </c:pt>
                <c:pt idx="130">
                  <c:v>-9.2057492777554</c:v>
                </c:pt>
                <c:pt idx="131">
                  <c:v>-9.3540565625160994</c:v>
                </c:pt>
                <c:pt idx="132">
                  <c:v>-9.4999607328061995</c:v>
                </c:pt>
                <c:pt idx="133">
                  <c:v>-9.6431973630689001</c:v>
                </c:pt>
                <c:pt idx="134">
                  <c:v>-9.7840669931008009</c:v>
                </c:pt>
                <c:pt idx="135">
                  <c:v>-9.9224071836933003</c:v>
                </c:pt>
                <c:pt idx="136">
                  <c:v>-10.058182398893999</c:v>
                </c:pt>
                <c:pt idx="137">
                  <c:v>-10.1913882061201</c:v>
                </c:pt>
                <c:pt idx="138">
                  <c:v>-10.3219068977566</c:v>
                </c:pt>
                <c:pt idx="139">
                  <c:v>-10.449603698808099</c:v>
                </c:pt>
                <c:pt idx="140">
                  <c:v>-10.5744850300277</c:v>
                </c:pt>
                <c:pt idx="141">
                  <c:v>-10.696701623420701</c:v>
                </c:pt>
                <c:pt idx="142">
                  <c:v>-10.816014385885699</c:v>
                </c:pt>
                <c:pt idx="143">
                  <c:v>-10.9322019115319</c:v>
                </c:pt>
                <c:pt idx="144">
                  <c:v>-11.045491212140901</c:v>
                </c:pt>
                <c:pt idx="145">
                  <c:v>-11.155705811320299</c:v>
                </c:pt>
                <c:pt idx="146">
                  <c:v>-11.2627515508433</c:v>
                </c:pt>
                <c:pt idx="147">
                  <c:v>-11.366542087761101</c:v>
                </c:pt>
                <c:pt idx="148">
                  <c:v>-11.4668924800346</c:v>
                </c:pt>
                <c:pt idx="149">
                  <c:v>-11.5636058038952</c:v>
                </c:pt>
                <c:pt idx="150">
                  <c:v>-11.656591572360799</c:v>
                </c:pt>
                <c:pt idx="151">
                  <c:v>-11.7458173346565</c:v>
                </c:pt>
                <c:pt idx="152">
                  <c:v>-11.831085558437101</c:v>
                </c:pt>
                <c:pt idx="153">
                  <c:v>-11.912148209883201</c:v>
                </c:pt>
                <c:pt idx="154">
                  <c:v>-11.988602106777901</c:v>
                </c:pt>
                <c:pt idx="155">
                  <c:v>-12.0598827001222</c:v>
                </c:pt>
                <c:pt idx="156">
                  <c:v>-12.125176311370501</c:v>
                </c:pt>
                <c:pt idx="157">
                  <c:v>-12.183509040790501</c:v>
                </c:pt>
                <c:pt idx="158">
                  <c:v>-12.234392571589</c:v>
                </c:pt>
                <c:pt idx="159">
                  <c:v>-12.2788594033045</c:v>
                </c:pt>
                <c:pt idx="160">
                  <c:v>-12.295226885499501</c:v>
                </c:pt>
                <c:pt idx="161">
                  <c:v>-12.3123918319108</c:v>
                </c:pt>
                <c:pt idx="162">
                  <c:v>-12.3306098748991</c:v>
                </c:pt>
              </c:numCache>
            </c:numRef>
          </c:xVal>
          <c:yVal>
            <c:numRef>
              <c:f>BeachMarksvsPrediction!$K$9:$K$171</c:f>
              <c:numCache>
                <c:formatCode>0.00E+00</c:formatCode>
                <c:ptCount val="163"/>
                <c:pt idx="0">
                  <c:v>-83.235083281039607</c:v>
                </c:pt>
                <c:pt idx="1">
                  <c:v>-83.124289602265307</c:v>
                </c:pt>
                <c:pt idx="2">
                  <c:v>-82.984091069265702</c:v>
                </c:pt>
                <c:pt idx="3">
                  <c:v>-82.784220347290201</c:v>
                </c:pt>
                <c:pt idx="4">
                  <c:v>-82.585887754685601</c:v>
                </c:pt>
                <c:pt idx="5">
                  <c:v>-82.3888564433271</c:v>
                </c:pt>
                <c:pt idx="6">
                  <c:v>-82.194031663048406</c:v>
                </c:pt>
                <c:pt idx="7">
                  <c:v>-82.0012053452228</c:v>
                </c:pt>
                <c:pt idx="8">
                  <c:v>-81.810490989617193</c:v>
                </c:pt>
                <c:pt idx="9">
                  <c:v>-81.621627739271602</c:v>
                </c:pt>
                <c:pt idx="10">
                  <c:v>-81.434805057330195</c:v>
                </c:pt>
                <c:pt idx="11">
                  <c:v>-81.249729239616599</c:v>
                </c:pt>
                <c:pt idx="12">
                  <c:v>-81.066425114436598</c:v>
                </c:pt>
                <c:pt idx="13">
                  <c:v>-80.885019424054306</c:v>
                </c:pt>
                <c:pt idx="14">
                  <c:v>-80.705669192564102</c:v>
                </c:pt>
                <c:pt idx="15">
                  <c:v>-80.528316977970405</c:v>
                </c:pt>
                <c:pt idx="16">
                  <c:v>-80.352811784671403</c:v>
                </c:pt>
                <c:pt idx="17">
                  <c:v>-80.179184518735397</c:v>
                </c:pt>
                <c:pt idx="18">
                  <c:v>-80.007561272350003</c:v>
                </c:pt>
                <c:pt idx="19">
                  <c:v>-79.838049341074793</c:v>
                </c:pt>
                <c:pt idx="20">
                  <c:v>-79.670352921671693</c:v>
                </c:pt>
                <c:pt idx="21">
                  <c:v>-79.504751894473799</c:v>
                </c:pt>
                <c:pt idx="22">
                  <c:v>-79.341276408547998</c:v>
                </c:pt>
                <c:pt idx="23">
                  <c:v>-79.179952568814102</c:v>
                </c:pt>
                <c:pt idx="24">
                  <c:v>-79.021038768720501</c:v>
                </c:pt>
                <c:pt idx="25">
                  <c:v>-78.864332339454506</c:v>
                </c:pt>
                <c:pt idx="26">
                  <c:v>-78.7097531046021</c:v>
                </c:pt>
                <c:pt idx="27">
                  <c:v>-78.557395381766199</c:v>
                </c:pt>
                <c:pt idx="28">
                  <c:v>-78.407369864047297</c:v>
                </c:pt>
                <c:pt idx="29">
                  <c:v>-78.259811705072295</c:v>
                </c:pt>
                <c:pt idx="30">
                  <c:v>-78.114687556736399</c:v>
                </c:pt>
                <c:pt idx="31">
                  <c:v>-77.971857693980596</c:v>
                </c:pt>
                <c:pt idx="32">
                  <c:v>-77.831436690085297</c:v>
                </c:pt>
                <c:pt idx="33">
                  <c:v>-77.6935376089816</c:v>
                </c:pt>
                <c:pt idx="34">
                  <c:v>-77.558294908874899</c:v>
                </c:pt>
                <c:pt idx="35">
                  <c:v>-77.425685595472601</c:v>
                </c:pt>
                <c:pt idx="36">
                  <c:v>-77.295621914509496</c:v>
                </c:pt>
                <c:pt idx="37">
                  <c:v>-77.168150688882406</c:v>
                </c:pt>
                <c:pt idx="38">
                  <c:v>-77.043381822211501</c:v>
                </c:pt>
                <c:pt idx="39">
                  <c:v>-76.9214025054047</c:v>
                </c:pt>
                <c:pt idx="40">
                  <c:v>-76.802204396654005</c:v>
                </c:pt>
                <c:pt idx="41">
                  <c:v>-76.685662094171704</c:v>
                </c:pt>
                <c:pt idx="42">
                  <c:v>-76.5718528859868</c:v>
                </c:pt>
                <c:pt idx="43">
                  <c:v>-76.460836967167793</c:v>
                </c:pt>
                <c:pt idx="44">
                  <c:v>-76.352646992035403</c:v>
                </c:pt>
                <c:pt idx="45">
                  <c:v>-76.247281142905905</c:v>
                </c:pt>
                <c:pt idx="46">
                  <c:v>-76.144702728320397</c:v>
                </c:pt>
                <c:pt idx="47">
                  <c:v>-76.045012721158002</c:v>
                </c:pt>
                <c:pt idx="48">
                  <c:v>-75.948360454343899</c:v>
                </c:pt>
                <c:pt idx="49">
                  <c:v>-75.854510437594598</c:v>
                </c:pt>
                <c:pt idx="50">
                  <c:v>-75.763542349219307</c:v>
                </c:pt>
                <c:pt idx="51">
                  <c:v>-75.675412131614607</c:v>
                </c:pt>
                <c:pt idx="52">
                  <c:v>-75.5901914264807</c:v>
                </c:pt>
                <c:pt idx="53">
                  <c:v>-75.508012576539699</c:v>
                </c:pt>
                <c:pt idx="54">
                  <c:v>-75.428684633108602</c:v>
                </c:pt>
                <c:pt idx="55">
                  <c:v>-75.352279326544107</c:v>
                </c:pt>
                <c:pt idx="56">
                  <c:v>-75.278792730860403</c:v>
                </c:pt>
                <c:pt idx="57">
                  <c:v>-75.208207177530795</c:v>
                </c:pt>
                <c:pt idx="58">
                  <c:v>-75.140568515759895</c:v>
                </c:pt>
                <c:pt idx="59">
                  <c:v>-75.075927414513998</c:v>
                </c:pt>
                <c:pt idx="60">
                  <c:v>-75.014264275874197</c:v>
                </c:pt>
                <c:pt idx="61">
                  <c:v>-74.955485168143099</c:v>
                </c:pt>
                <c:pt idx="62">
                  <c:v>-74.899670787175197</c:v>
                </c:pt>
                <c:pt idx="63">
                  <c:v>-74.846880428045594</c:v>
                </c:pt>
                <c:pt idx="64">
                  <c:v>-74.796967945905095</c:v>
                </c:pt>
                <c:pt idx="65">
                  <c:v>-74.749968439940702</c:v>
                </c:pt>
                <c:pt idx="66">
                  <c:v>-74.705873315585293</c:v>
                </c:pt>
                <c:pt idx="67">
                  <c:v>-74.6646652932249</c:v>
                </c:pt>
                <c:pt idx="68">
                  <c:v>-74.626365049279698</c:v>
                </c:pt>
                <c:pt idx="69">
                  <c:v>-74.590987349534402</c:v>
                </c:pt>
                <c:pt idx="70">
                  <c:v>-74.5585118767453</c:v>
                </c:pt>
                <c:pt idx="71">
                  <c:v>-74.528902210497805</c:v>
                </c:pt>
                <c:pt idx="72">
                  <c:v>-74.502173939597</c:v>
                </c:pt>
                <c:pt idx="73">
                  <c:v>-74.478340099075893</c:v>
                </c:pt>
                <c:pt idx="74">
                  <c:v>-74.457413101865598</c:v>
                </c:pt>
                <c:pt idx="75">
                  <c:v>-74.439373351927301</c:v>
                </c:pt>
                <c:pt idx="76">
                  <c:v>-74.4241923465637</c:v>
                </c:pt>
                <c:pt idx="77">
                  <c:v>-74.411871938792103</c:v>
                </c:pt>
                <c:pt idx="78">
                  <c:v>-74.402428034203794</c:v>
                </c:pt>
                <c:pt idx="79">
                  <c:v>-74.395867753416795</c:v>
                </c:pt>
                <c:pt idx="80">
                  <c:v>-74.392190856974807</c:v>
                </c:pt>
                <c:pt idx="81">
                  <c:v>-74.391404561659201</c:v>
                </c:pt>
                <c:pt idx="82">
                  <c:v>-74.393521633360706</c:v>
                </c:pt>
                <c:pt idx="83">
                  <c:v>-74.398532334636201</c:v>
                </c:pt>
                <c:pt idx="84">
                  <c:v>-74.406419074022097</c:v>
                </c:pt>
                <c:pt idx="85">
                  <c:v>-74.417194430483903</c:v>
                </c:pt>
                <c:pt idx="86">
                  <c:v>-74.430839266847002</c:v>
                </c:pt>
                <c:pt idx="87">
                  <c:v>-74.447359591225293</c:v>
                </c:pt>
                <c:pt idx="88">
                  <c:v>-74.466750885101902</c:v>
                </c:pt>
                <c:pt idx="89">
                  <c:v>-74.489017771385804</c:v>
                </c:pt>
                <c:pt idx="90">
                  <c:v>-74.514183097522405</c:v>
                </c:pt>
                <c:pt idx="91">
                  <c:v>-74.542257426685893</c:v>
                </c:pt>
                <c:pt idx="92">
                  <c:v>-74.573251488114707</c:v>
                </c:pt>
                <c:pt idx="93">
                  <c:v>-74.607145231171998</c:v>
                </c:pt>
                <c:pt idx="94">
                  <c:v>-74.643926583947803</c:v>
                </c:pt>
                <c:pt idx="95">
                  <c:v>-74.683603399620907</c:v>
                </c:pt>
                <c:pt idx="96">
                  <c:v>-74.726203512248006</c:v>
                </c:pt>
                <c:pt idx="97">
                  <c:v>-74.771704923677206</c:v>
                </c:pt>
                <c:pt idx="98">
                  <c:v>-74.820049046106902</c:v>
                </c:pt>
                <c:pt idx="99">
                  <c:v>-74.871360027194299</c:v>
                </c:pt>
                <c:pt idx="100">
                  <c:v>-74.925606695286305</c:v>
                </c:pt>
                <c:pt idx="101">
                  <c:v>-74.982787445285695</c:v>
                </c:pt>
                <c:pt idx="102">
                  <c:v>-75.042935294266499</c:v>
                </c:pt>
                <c:pt idx="103">
                  <c:v>-75.106035304154702</c:v>
                </c:pt>
                <c:pt idx="104">
                  <c:v>-75.172073978993197</c:v>
                </c:pt>
                <c:pt idx="105">
                  <c:v>-75.241058703379494</c:v>
                </c:pt>
                <c:pt idx="106">
                  <c:v>-75.313031522676795</c:v>
                </c:pt>
                <c:pt idx="107">
                  <c:v>-75.387936276098202</c:v>
                </c:pt>
                <c:pt idx="108">
                  <c:v>-75.465655670940507</c:v>
                </c:pt>
                <c:pt idx="109">
                  <c:v>-75.546364237312105</c:v>
                </c:pt>
                <c:pt idx="110">
                  <c:v>-75.629989683332099</c:v>
                </c:pt>
                <c:pt idx="111">
                  <c:v>-75.716578779760397</c:v>
                </c:pt>
                <c:pt idx="112">
                  <c:v>-75.806080596189602</c:v>
                </c:pt>
                <c:pt idx="113">
                  <c:v>-75.898506938076395</c:v>
                </c:pt>
                <c:pt idx="114">
                  <c:v>-75.9937105879672</c:v>
                </c:pt>
                <c:pt idx="115">
                  <c:v>-76.091802960037896</c:v>
                </c:pt>
                <c:pt idx="116">
                  <c:v>-76.192839205140402</c:v>
                </c:pt>
                <c:pt idx="117">
                  <c:v>-76.296768561759393</c:v>
                </c:pt>
                <c:pt idx="118">
                  <c:v>-76.403524986648407</c:v>
                </c:pt>
                <c:pt idx="119">
                  <c:v>-76.513013604639596</c:v>
                </c:pt>
                <c:pt idx="120">
                  <c:v>-76.625261611756599</c:v>
                </c:pt>
                <c:pt idx="121">
                  <c:v>-76.740368114349494</c:v>
                </c:pt>
                <c:pt idx="122">
                  <c:v>-76.858274324935707</c:v>
                </c:pt>
                <c:pt idx="123">
                  <c:v>-76.978923193723404</c:v>
                </c:pt>
                <c:pt idx="124">
                  <c:v>-77.102282435241307</c:v>
                </c:pt>
                <c:pt idx="125">
                  <c:v>-77.228353815377105</c:v>
                </c:pt>
                <c:pt idx="126">
                  <c:v>-77.357181408706893</c:v>
                </c:pt>
                <c:pt idx="127">
                  <c:v>-77.488626094321404</c:v>
                </c:pt>
                <c:pt idx="128">
                  <c:v>-77.622449566678796</c:v>
                </c:pt>
                <c:pt idx="129">
                  <c:v>-77.758938121038895</c:v>
                </c:pt>
                <c:pt idx="130">
                  <c:v>-77.897952908277404</c:v>
                </c:pt>
                <c:pt idx="131">
                  <c:v>-78.039540385964102</c:v>
                </c:pt>
                <c:pt idx="132">
                  <c:v>-78.183579152205994</c:v>
                </c:pt>
                <c:pt idx="133">
                  <c:v>-78.329832194048393</c:v>
                </c:pt>
                <c:pt idx="134">
                  <c:v>-78.478623847565203</c:v>
                </c:pt>
                <c:pt idx="135">
                  <c:v>-78.629793316583203</c:v>
                </c:pt>
                <c:pt idx="136">
                  <c:v>-78.783302018574005</c:v>
                </c:pt>
                <c:pt idx="137">
                  <c:v>-78.939154027510696</c:v>
                </c:pt>
                <c:pt idx="138">
                  <c:v>-79.0972314698963</c:v>
                </c:pt>
                <c:pt idx="139">
                  <c:v>-79.2573874791984</c:v>
                </c:pt>
                <c:pt idx="140">
                  <c:v>-79.419659362404303</c:v>
                </c:pt>
                <c:pt idx="141">
                  <c:v>-79.584297930933303</c:v>
                </c:pt>
                <c:pt idx="142">
                  <c:v>-79.751032287793095</c:v>
                </c:pt>
                <c:pt idx="143">
                  <c:v>-79.919578501171301</c:v>
                </c:pt>
                <c:pt idx="144">
                  <c:v>-80.090310482301206</c:v>
                </c:pt>
                <c:pt idx="145">
                  <c:v>-80.263063456173995</c:v>
                </c:pt>
                <c:pt idx="146">
                  <c:v>-80.437825076837299</c:v>
                </c:pt>
                <c:pt idx="147">
                  <c:v>-80.614634829110997</c:v>
                </c:pt>
                <c:pt idx="148">
                  <c:v>-80.793391294943703</c:v>
                </c:pt>
                <c:pt idx="149">
                  <c:v>-80.973955302970893</c:v>
                </c:pt>
                <c:pt idx="150">
                  <c:v>-81.156387494516096</c:v>
                </c:pt>
                <c:pt idx="151">
                  <c:v>-81.340887722050695</c:v>
                </c:pt>
                <c:pt idx="152">
                  <c:v>-81.527340422183201</c:v>
                </c:pt>
                <c:pt idx="153">
                  <c:v>-81.715632534296205</c:v>
                </c:pt>
                <c:pt idx="154">
                  <c:v>-81.905664985023094</c:v>
                </c:pt>
                <c:pt idx="155">
                  <c:v>-82.097620880617995</c:v>
                </c:pt>
                <c:pt idx="156">
                  <c:v>-82.291823791885605</c:v>
                </c:pt>
                <c:pt idx="157">
                  <c:v>-82.488335719294597</c:v>
                </c:pt>
                <c:pt idx="158">
                  <c:v>-82.686879509055004</c:v>
                </c:pt>
                <c:pt idx="159">
                  <c:v>-82.886827800580406</c:v>
                </c:pt>
                <c:pt idx="160">
                  <c:v>-82.966021257207302</c:v>
                </c:pt>
                <c:pt idx="161">
                  <c:v>-83.051965137732196</c:v>
                </c:pt>
                <c:pt idx="162">
                  <c:v>-83.145460992912504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8C0-44BA-9281-10AD7365D3A3}"/>
            </c:ext>
          </c:extLst>
        </c:ser>
        <c:ser>
          <c:idx val="0"/>
          <c:order val="2"/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BeachMarksvsPrediction!$D$9:$D$171</c:f>
              <c:numCache>
                <c:formatCode>0.00E+00</c:formatCode>
                <c:ptCount val="163"/>
                <c:pt idx="0">
                  <c:v>10.0981220969948</c:v>
                </c:pt>
                <c:pt idx="1">
                  <c:v>10.080559559445099</c:v>
                </c:pt>
                <c:pt idx="2">
                  <c:v>10.058679723980299</c:v>
                </c:pt>
                <c:pt idx="3">
                  <c:v>10.032463636052301</c:v>
                </c:pt>
                <c:pt idx="4">
                  <c:v>10.0019532492182</c:v>
                </c:pt>
                <c:pt idx="5">
                  <c:v>9.9671408193958992</c:v>
                </c:pt>
                <c:pt idx="6">
                  <c:v>9.9281293354178999</c:v>
                </c:pt>
                <c:pt idx="7">
                  <c:v>9.8850602209301996</c:v>
                </c:pt>
                <c:pt idx="8">
                  <c:v>9.8378431395157993</c:v>
                </c:pt>
                <c:pt idx="9">
                  <c:v>9.7864424916743005</c:v>
                </c:pt>
                <c:pt idx="10">
                  <c:v>9.7309397521913006</c:v>
                </c:pt>
                <c:pt idx="11">
                  <c:v>9.6718297365238008</c:v>
                </c:pt>
                <c:pt idx="12">
                  <c:v>9.6086569639147008</c:v>
                </c:pt>
                <c:pt idx="13">
                  <c:v>9.5417936422429008</c:v>
                </c:pt>
                <c:pt idx="14">
                  <c:v>9.4712106550122002</c:v>
                </c:pt>
                <c:pt idx="15">
                  <c:v>9.3966744202851995</c:v>
                </c:pt>
                <c:pt idx="16">
                  <c:v>9.3186509112936005</c:v>
                </c:pt>
                <c:pt idx="17">
                  <c:v>9.2370761622337003</c:v>
                </c:pt>
                <c:pt idx="18">
                  <c:v>9.1518333942203007</c:v>
                </c:pt>
                <c:pt idx="19">
                  <c:v>9.0631643769347008</c:v>
                </c:pt>
                <c:pt idx="20">
                  <c:v>8.9714396210229008</c:v>
                </c:pt>
                <c:pt idx="21">
                  <c:v>8.8769275083053998</c:v>
                </c:pt>
                <c:pt idx="22">
                  <c:v>8.7789902895230991</c:v>
                </c:pt>
                <c:pt idx="23">
                  <c:v>8.6779387430416008</c:v>
                </c:pt>
                <c:pt idx="24">
                  <c:v>8.5735453707453999</c:v>
                </c:pt>
                <c:pt idx="25">
                  <c:v>8.4667612771098995</c:v>
                </c:pt>
                <c:pt idx="26">
                  <c:v>8.3569498534339992</c:v>
                </c:pt>
                <c:pt idx="27">
                  <c:v>8.2439585502030006</c:v>
                </c:pt>
                <c:pt idx="28">
                  <c:v>8.1287683166211995</c:v>
                </c:pt>
                <c:pt idx="29">
                  <c:v>8.0113177203442998</c:v>
                </c:pt>
                <c:pt idx="30">
                  <c:v>7.8908710702580001</c:v>
                </c:pt>
                <c:pt idx="31">
                  <c:v>7.7685062038631001</c:v>
                </c:pt>
                <c:pt idx="32">
                  <c:v>7.6432541367056999</c:v>
                </c:pt>
                <c:pt idx="33">
                  <c:v>7.5153994019881996</c:v>
                </c:pt>
                <c:pt idx="34">
                  <c:v>7.3852486509844004</c:v>
                </c:pt>
                <c:pt idx="35">
                  <c:v>7.2532690320348996</c:v>
                </c:pt>
                <c:pt idx="36">
                  <c:v>7.1196388392488004</c:v>
                </c:pt>
                <c:pt idx="37">
                  <c:v>6.9835700272559</c:v>
                </c:pt>
                <c:pt idx="38">
                  <c:v>6.8457248282889003</c:v>
                </c:pt>
                <c:pt idx="39">
                  <c:v>6.7056027052956999</c:v>
                </c:pt>
                <c:pt idx="40">
                  <c:v>6.5642423109737997</c:v>
                </c:pt>
                <c:pt idx="41">
                  <c:v>6.4207165224580001</c:v>
                </c:pt>
                <c:pt idx="42">
                  <c:v>6.2757529698318004</c:v>
                </c:pt>
                <c:pt idx="43">
                  <c:v>6.1287230313771</c:v>
                </c:pt>
                <c:pt idx="44">
                  <c:v>5.9805877916975003</c:v>
                </c:pt>
                <c:pt idx="45">
                  <c:v>5.8304888419681999</c:v>
                </c:pt>
                <c:pt idx="46">
                  <c:v>5.6794873396877996</c:v>
                </c:pt>
                <c:pt idx="47">
                  <c:v>5.5266241392450999</c:v>
                </c:pt>
                <c:pt idx="48">
                  <c:v>5.3725127273044002</c:v>
                </c:pt>
                <c:pt idx="49">
                  <c:v>5.2170027349015999</c:v>
                </c:pt>
                <c:pt idx="50">
                  <c:v>5.0604440272671001</c:v>
                </c:pt>
                <c:pt idx="51">
                  <c:v>4.9022092741477001</c:v>
                </c:pt>
                <c:pt idx="52">
                  <c:v>4.7434826593463999</c:v>
                </c:pt>
                <c:pt idx="53">
                  <c:v>4.5832353169826003</c:v>
                </c:pt>
                <c:pt idx="54">
                  <c:v>4.4214447335077001</c:v>
                </c:pt>
                <c:pt idx="55">
                  <c:v>4.2593124203213</c:v>
                </c:pt>
                <c:pt idx="56">
                  <c:v>4.0957290863802003</c:v>
                </c:pt>
                <c:pt idx="57">
                  <c:v>3.9313211905297001</c:v>
                </c:pt>
                <c:pt idx="58">
                  <c:v>3.7664375545388</c:v>
                </c:pt>
                <c:pt idx="59">
                  <c:v>3.6006183976888999</c:v>
                </c:pt>
                <c:pt idx="60">
                  <c:v>3.4346845146285001</c:v>
                </c:pt>
                <c:pt idx="61">
                  <c:v>3.2679462476032999</c:v>
                </c:pt>
                <c:pt idx="62">
                  <c:v>3.1004086551131</c:v>
                </c:pt>
                <c:pt idx="63">
                  <c:v>2.9326113078548999</c:v>
                </c:pt>
                <c:pt idx="64">
                  <c:v>2.7641862683133001</c:v>
                </c:pt>
                <c:pt idx="65">
                  <c:v>2.5949889036357998</c:v>
                </c:pt>
                <c:pt idx="66">
                  <c:v>2.4260604250718001</c:v>
                </c:pt>
                <c:pt idx="67">
                  <c:v>2.2564869096322</c:v>
                </c:pt>
                <c:pt idx="68">
                  <c:v>2.0862652575823999</c:v>
                </c:pt>
                <c:pt idx="69">
                  <c:v>1.9156131054269001</c:v>
                </c:pt>
                <c:pt idx="70">
                  <c:v>1.7444136441342999</c:v>
                </c:pt>
                <c:pt idx="71">
                  <c:v>1.5726817294166</c:v>
                </c:pt>
                <c:pt idx="72">
                  <c:v>1.4003240491907001</c:v>
                </c:pt>
                <c:pt idx="73">
                  <c:v>1.2272905649134001</c:v>
                </c:pt>
                <c:pt idx="74">
                  <c:v>1.0540273416834001</c:v>
                </c:pt>
                <c:pt idx="75">
                  <c:v>0.88046039889979999</c:v>
                </c:pt>
                <c:pt idx="76">
                  <c:v>0.70655099426120005</c:v>
                </c:pt>
                <c:pt idx="77">
                  <c:v>0.53246308845479995</c:v>
                </c:pt>
                <c:pt idx="78">
                  <c:v>0.35848839759720003</c:v>
                </c:pt>
                <c:pt idx="79">
                  <c:v>0.1848352456904</c:v>
                </c:pt>
                <c:pt idx="80">
                  <c:v>1.0993907539700001E-2</c:v>
                </c:pt>
                <c:pt idx="81">
                  <c:v>-0.1628462204118</c:v>
                </c:pt>
                <c:pt idx="82">
                  <c:v>-0.33646009584640002</c:v>
                </c:pt>
                <c:pt idx="83">
                  <c:v>-0.50973345845160001</c:v>
                </c:pt>
                <c:pt idx="84">
                  <c:v>-0.68302183238439995</c:v>
                </c:pt>
                <c:pt idx="85">
                  <c:v>-0.85561675695399997</c:v>
                </c:pt>
                <c:pt idx="86">
                  <c:v>-1.0278799107794001</c:v>
                </c:pt>
                <c:pt idx="87">
                  <c:v>-1.1997402085522</c:v>
                </c:pt>
                <c:pt idx="88">
                  <c:v>-1.3712990507617</c:v>
                </c:pt>
                <c:pt idx="89">
                  <c:v>-1.5424141409937999</c:v>
                </c:pt>
                <c:pt idx="90">
                  <c:v>-1.7132784752531001</c:v>
                </c:pt>
                <c:pt idx="91">
                  <c:v>-1.8836231086596</c:v>
                </c:pt>
                <c:pt idx="92">
                  <c:v>-2.0534560788256</c:v>
                </c:pt>
                <c:pt idx="93">
                  <c:v>-2.2241472612808999</c:v>
                </c:pt>
                <c:pt idx="94">
                  <c:v>-2.3941788578950001</c:v>
                </c:pt>
                <c:pt idx="95">
                  <c:v>-2.5635286736194001</c:v>
                </c:pt>
                <c:pt idx="96">
                  <c:v>-2.7331385008167</c:v>
                </c:pt>
                <c:pt idx="97">
                  <c:v>-2.9020765503821</c:v>
                </c:pt>
                <c:pt idx="98">
                  <c:v>-3.0702069340548999</c:v>
                </c:pt>
                <c:pt idx="99">
                  <c:v>-3.2380792638883</c:v>
                </c:pt>
                <c:pt idx="100">
                  <c:v>-3.4052165255351001</c:v>
                </c:pt>
                <c:pt idx="101">
                  <c:v>-3.5714201006553998</c:v>
                </c:pt>
                <c:pt idx="102">
                  <c:v>-3.7368057584823</c:v>
                </c:pt>
                <c:pt idx="103">
                  <c:v>-3.9017052109315999</c:v>
                </c:pt>
                <c:pt idx="104">
                  <c:v>-4.0656213679982001</c:v>
                </c:pt>
                <c:pt idx="105">
                  <c:v>-4.2282188261364997</c:v>
                </c:pt>
                <c:pt idx="106">
                  <c:v>-4.3893939609672001</c:v>
                </c:pt>
                <c:pt idx="107">
                  <c:v>-4.5502184028897004</c:v>
                </c:pt>
                <c:pt idx="108">
                  <c:v>-4.7096074470709004</c:v>
                </c:pt>
                <c:pt idx="109">
                  <c:v>-4.8674481068566999</c:v>
                </c:pt>
                <c:pt idx="110">
                  <c:v>-5.0246616740267998</c:v>
                </c:pt>
                <c:pt idx="111">
                  <c:v>-5.1810597271139001</c:v>
                </c:pt>
                <c:pt idx="112">
                  <c:v>-5.3357654133930001</c:v>
                </c:pt>
                <c:pt idx="113">
                  <c:v>-5.4892510974349999</c:v>
                </c:pt>
                <c:pt idx="114">
                  <c:v>-5.6409599654039999</c:v>
                </c:pt>
                <c:pt idx="115">
                  <c:v>-5.7922944135818</c:v>
                </c:pt>
                <c:pt idx="116">
                  <c:v>-5.9422736017534996</c:v>
                </c:pt>
                <c:pt idx="117">
                  <c:v>-6.0910907750604002</c:v>
                </c:pt>
                <c:pt idx="118">
                  <c:v>-6.2379108065643996</c:v>
                </c:pt>
                <c:pt idx="119">
                  <c:v>-6.3838180568445999</c:v>
                </c:pt>
                <c:pt idx="120">
                  <c:v>-6.5277264998047997</c:v>
                </c:pt>
                <c:pt idx="121">
                  <c:v>-6.6699074221694996</c:v>
                </c:pt>
                <c:pt idx="122">
                  <c:v>-6.8098850301024996</c:v>
                </c:pt>
                <c:pt idx="123">
                  <c:v>-6.9480285789513996</c:v>
                </c:pt>
                <c:pt idx="124">
                  <c:v>-7.0848026313713</c:v>
                </c:pt>
                <c:pt idx="125">
                  <c:v>-7.2191816226930001</c:v>
                </c:pt>
                <c:pt idx="126">
                  <c:v>-7.3516352089658001</c:v>
                </c:pt>
                <c:pt idx="127">
                  <c:v>-7.4823296859133999</c:v>
                </c:pt>
                <c:pt idx="128">
                  <c:v>-7.6102432170470999</c:v>
                </c:pt>
                <c:pt idx="129">
                  <c:v>-7.7358347828187997</c:v>
                </c:pt>
                <c:pt idx="130">
                  <c:v>-7.8596676676563</c:v>
                </c:pt>
                <c:pt idx="131">
                  <c:v>-7.9805577736859998</c:v>
                </c:pt>
                <c:pt idx="132">
                  <c:v>-8.0986830415290001</c:v>
                </c:pt>
                <c:pt idx="133">
                  <c:v>-8.2145392163231001</c:v>
                </c:pt>
                <c:pt idx="134">
                  <c:v>-8.3280778593614002</c:v>
                </c:pt>
                <c:pt idx="135">
                  <c:v>-8.4385101358379995</c:v>
                </c:pt>
                <c:pt idx="136">
                  <c:v>-8.5457512376381999</c:v>
                </c:pt>
                <c:pt idx="137">
                  <c:v>-8.6503967825581007</c:v>
                </c:pt>
                <c:pt idx="138">
                  <c:v>-8.7517485779259996</c:v>
                </c:pt>
                <c:pt idx="139">
                  <c:v>-8.8504888919490998</c:v>
                </c:pt>
                <c:pt idx="140">
                  <c:v>-8.9458216902184002</c:v>
                </c:pt>
                <c:pt idx="141">
                  <c:v>-9.0381652130397008</c:v>
                </c:pt>
                <c:pt idx="142">
                  <c:v>-9.1270012469008996</c:v>
                </c:pt>
                <c:pt idx="143">
                  <c:v>-9.2123133844894003</c:v>
                </c:pt>
                <c:pt idx="144">
                  <c:v>-9.2942251979181005</c:v>
                </c:pt>
                <c:pt idx="145">
                  <c:v>-9.3726830187861001</c:v>
                </c:pt>
                <c:pt idx="146">
                  <c:v>-9.4477110050349005</c:v>
                </c:pt>
                <c:pt idx="147">
                  <c:v>-9.5192593196622006</c:v>
                </c:pt>
                <c:pt idx="148">
                  <c:v>-9.5868806304566991</c:v>
                </c:pt>
                <c:pt idx="149">
                  <c:v>-9.6506906855829993</c:v>
                </c:pt>
                <c:pt idx="150">
                  <c:v>-9.7108206734503995</c:v>
                </c:pt>
                <c:pt idx="151">
                  <c:v>-9.7669310724339002</c:v>
                </c:pt>
                <c:pt idx="152">
                  <c:v>-9.8190775904235004</c:v>
                </c:pt>
                <c:pt idx="153">
                  <c:v>-9.8670717822152998</c:v>
                </c:pt>
                <c:pt idx="154">
                  <c:v>-9.9110153075938001</c:v>
                </c:pt>
                <c:pt idx="155">
                  <c:v>-9.9502343345745992</c:v>
                </c:pt>
                <c:pt idx="156">
                  <c:v>-9.9846585345310004</c:v>
                </c:pt>
                <c:pt idx="157">
                  <c:v>-10.015338200639899</c:v>
                </c:pt>
                <c:pt idx="158">
                  <c:v>-10.0418108157281</c:v>
                </c:pt>
                <c:pt idx="159">
                  <c:v>-10.0646518757301</c:v>
                </c:pt>
                <c:pt idx="160">
                  <c:v>-10.083048837508899</c:v>
                </c:pt>
                <c:pt idx="161">
                  <c:v>-10.0981220969948</c:v>
                </c:pt>
              </c:numCache>
            </c:numRef>
          </c:xVal>
          <c:yVal>
            <c:numRef>
              <c:f>BeachMarksvsPrediction!$E$9:$E$171</c:f>
              <c:numCache>
                <c:formatCode>0.00E+00</c:formatCode>
                <c:ptCount val="163"/>
                <c:pt idx="0">
                  <c:v>-83.541908226435595</c:v>
                </c:pt>
                <c:pt idx="1">
                  <c:v>-83.368426119224296</c:v>
                </c:pt>
                <c:pt idx="2">
                  <c:v>-83.1957383270707</c:v>
                </c:pt>
                <c:pt idx="3">
                  <c:v>-83.023535442608804</c:v>
                </c:pt>
                <c:pt idx="4">
                  <c:v>-82.852022764557304</c:v>
                </c:pt>
                <c:pt idx="5">
                  <c:v>-82.681104537543504</c:v>
                </c:pt>
                <c:pt idx="6">
                  <c:v>-82.511205497725996</c:v>
                </c:pt>
                <c:pt idx="7">
                  <c:v>-82.342749314928696</c:v>
                </c:pt>
                <c:pt idx="8">
                  <c:v>-82.175241189074399</c:v>
                </c:pt>
                <c:pt idx="9">
                  <c:v>-82.008534746244294</c:v>
                </c:pt>
                <c:pt idx="10">
                  <c:v>-81.842880354435806</c:v>
                </c:pt>
                <c:pt idx="11">
                  <c:v>-81.679572124454694</c:v>
                </c:pt>
                <c:pt idx="12">
                  <c:v>-81.517207644282493</c:v>
                </c:pt>
                <c:pt idx="13">
                  <c:v>-81.3566746962248</c:v>
                </c:pt>
                <c:pt idx="14">
                  <c:v>-81.197781474229103</c:v>
                </c:pt>
                <c:pt idx="15">
                  <c:v>-81.039968561077899</c:v>
                </c:pt>
                <c:pt idx="16">
                  <c:v>-80.884167418414407</c:v>
                </c:pt>
                <c:pt idx="17">
                  <c:v>-80.730147887754697</c:v>
                </c:pt>
                <c:pt idx="18">
                  <c:v>-80.577641868590604</c:v>
                </c:pt>
                <c:pt idx="19">
                  <c:v>-80.427035320736906</c:v>
                </c:pt>
                <c:pt idx="20">
                  <c:v>-80.278850844414507</c:v>
                </c:pt>
                <c:pt idx="21">
                  <c:v>-80.133366225955101</c:v>
                </c:pt>
                <c:pt idx="22">
                  <c:v>-79.989511759512993</c:v>
                </c:pt>
                <c:pt idx="23">
                  <c:v>-79.847709363146393</c:v>
                </c:pt>
                <c:pt idx="24">
                  <c:v>-79.707608324983298</c:v>
                </c:pt>
                <c:pt idx="25">
                  <c:v>-79.570403885592498</c:v>
                </c:pt>
                <c:pt idx="26">
                  <c:v>-79.435185912262398</c:v>
                </c:pt>
                <c:pt idx="27">
                  <c:v>-79.301751668672495</c:v>
                </c:pt>
                <c:pt idx="28">
                  <c:v>-79.171194381263902</c:v>
                </c:pt>
                <c:pt idx="29">
                  <c:v>-79.043329109924201</c:v>
                </c:pt>
                <c:pt idx="30">
                  <c:v>-78.917307298308501</c:v>
                </c:pt>
                <c:pt idx="31">
                  <c:v>-78.794199750743999</c:v>
                </c:pt>
                <c:pt idx="32">
                  <c:v>-78.672977417491495</c:v>
                </c:pt>
                <c:pt idx="33">
                  <c:v>-78.553909626751803</c:v>
                </c:pt>
                <c:pt idx="34">
                  <c:v>-78.437250180266403</c:v>
                </c:pt>
                <c:pt idx="35">
                  <c:v>-78.323354568570906</c:v>
                </c:pt>
                <c:pt idx="36">
                  <c:v>-78.212291961696906</c:v>
                </c:pt>
                <c:pt idx="37">
                  <c:v>-78.103361396773707</c:v>
                </c:pt>
                <c:pt idx="38">
                  <c:v>-77.997061058326295</c:v>
                </c:pt>
                <c:pt idx="39">
                  <c:v>-77.892971930963597</c:v>
                </c:pt>
                <c:pt idx="40">
                  <c:v>-77.791817242622201</c:v>
                </c:pt>
                <c:pt idx="41">
                  <c:v>-77.692887173905007</c:v>
                </c:pt>
                <c:pt idx="42">
                  <c:v>-77.596651709480398</c:v>
                </c:pt>
                <c:pt idx="43">
                  <c:v>-77.502663453344695</c:v>
                </c:pt>
                <c:pt idx="44">
                  <c:v>-77.411500538675696</c:v>
                </c:pt>
                <c:pt idx="45">
                  <c:v>-77.322599943315296</c:v>
                </c:pt>
                <c:pt idx="46">
                  <c:v>-77.236554329454606</c:v>
                </c:pt>
                <c:pt idx="47">
                  <c:v>-77.152782687154001</c:v>
                </c:pt>
                <c:pt idx="48">
                  <c:v>-77.071603072163001</c:v>
                </c:pt>
                <c:pt idx="49">
                  <c:v>-76.992907588278499</c:v>
                </c:pt>
                <c:pt idx="50">
                  <c:v>-76.916843056986593</c:v>
                </c:pt>
                <c:pt idx="51">
                  <c:v>-76.843086870131302</c:v>
                </c:pt>
                <c:pt idx="52">
                  <c:v>-76.772161050904003</c:v>
                </c:pt>
                <c:pt idx="53">
                  <c:v>-76.703575294099196</c:v>
                </c:pt>
                <c:pt idx="54">
                  <c:v>-76.637322716653301</c:v>
                </c:pt>
                <c:pt idx="55">
                  <c:v>-76.5738688062427</c:v>
                </c:pt>
                <c:pt idx="56">
                  <c:v>-76.512753810342701</c:v>
                </c:pt>
                <c:pt idx="57">
                  <c:v>-76.454202550808304</c:v>
                </c:pt>
                <c:pt idx="58">
                  <c:v>-76.398307794958001</c:v>
                </c:pt>
                <c:pt idx="59">
                  <c:v>-76.344888715602806</c:v>
                </c:pt>
                <c:pt idx="60">
                  <c:v>-76.294179320917394</c:v>
                </c:pt>
                <c:pt idx="61">
                  <c:v>-76.245938437720099</c:v>
                </c:pt>
                <c:pt idx="62">
                  <c:v>-76.200156924916001</c:v>
                </c:pt>
                <c:pt idx="63">
                  <c:v>-76.156961370175097</c:v>
                </c:pt>
                <c:pt idx="64">
                  <c:v>-76.116234984363899</c:v>
                </c:pt>
                <c:pt idx="65">
                  <c:v>-76.077935460855201</c:v>
                </c:pt>
                <c:pt idx="66">
                  <c:v>-76.042273165872103</c:v>
                </c:pt>
                <c:pt idx="67">
                  <c:v>-76.009029661632098</c:v>
                </c:pt>
                <c:pt idx="68">
                  <c:v>-75.978202185097501</c:v>
                </c:pt>
                <c:pt idx="69">
                  <c:v>-75.949825517466806</c:v>
                </c:pt>
                <c:pt idx="70">
                  <c:v>-75.923875669392601</c:v>
                </c:pt>
                <c:pt idx="71">
                  <c:v>-75.900354855308194</c:v>
                </c:pt>
                <c:pt idx="72">
                  <c:v>-75.879254185970197</c:v>
                </c:pt>
                <c:pt idx="73">
                  <c:v>-75.860576720657903</c:v>
                </c:pt>
                <c:pt idx="74">
                  <c:v>-75.844373377439595</c:v>
                </c:pt>
                <c:pt idx="75">
                  <c:v>-75.830634168443694</c:v>
                </c:pt>
                <c:pt idx="76">
                  <c:v>-75.819357604353598</c:v>
                </c:pt>
                <c:pt idx="77">
                  <c:v>-75.810555400491893</c:v>
                </c:pt>
                <c:pt idx="78">
                  <c:v>-75.804235834845301</c:v>
                </c:pt>
                <c:pt idx="79">
                  <c:v>-75.8003915473831</c:v>
                </c:pt>
                <c:pt idx="80">
                  <c:v>-75.799004922519998</c:v>
                </c:pt>
                <c:pt idx="81">
                  <c:v>-75.800080126557006</c:v>
                </c:pt>
                <c:pt idx="82">
                  <c:v>-75.803611962728596</c:v>
                </c:pt>
                <c:pt idx="83">
                  <c:v>-75.809589280334805</c:v>
                </c:pt>
                <c:pt idx="84">
                  <c:v>-75.818022759619396</c:v>
                </c:pt>
                <c:pt idx="85">
                  <c:v>-75.828870945361402</c:v>
                </c:pt>
                <c:pt idx="86">
                  <c:v>-75.842144324270194</c:v>
                </c:pt>
                <c:pt idx="87">
                  <c:v>-75.857833457883004</c:v>
                </c:pt>
                <c:pt idx="88">
                  <c:v>-75.875946414180305</c:v>
                </c:pt>
                <c:pt idx="89">
                  <c:v>-75.896468240989805</c:v>
                </c:pt>
                <c:pt idx="90">
                  <c:v>-75.919425429402807</c:v>
                </c:pt>
                <c:pt idx="91">
                  <c:v>-75.9447857398401</c:v>
                </c:pt>
                <c:pt idx="92">
                  <c:v>-75.972550798255199</c:v>
                </c:pt>
                <c:pt idx="93">
                  <c:v>-76.002977748345799</c:v>
                </c:pt>
                <c:pt idx="94">
                  <c:v>-76.035828631390103</c:v>
                </c:pt>
                <c:pt idx="95">
                  <c:v>-76.071099915638499</c:v>
                </c:pt>
                <c:pt idx="96">
                  <c:v>-76.109011903095805</c:v>
                </c:pt>
                <c:pt idx="97">
                  <c:v>-76.149383451203406</c:v>
                </c:pt>
                <c:pt idx="98">
                  <c:v>-76.192187254747196</c:v>
                </c:pt>
                <c:pt idx="99">
                  <c:v>-76.237580782260494</c:v>
                </c:pt>
                <c:pt idx="100">
                  <c:v>-76.285457128850197</c:v>
                </c:pt>
                <c:pt idx="101">
                  <c:v>-76.335768069373103</c:v>
                </c:pt>
                <c:pt idx="102">
                  <c:v>-76.388558003509004</c:v>
                </c:pt>
                <c:pt idx="103">
                  <c:v>-76.443956192168002</c:v>
                </c:pt>
                <c:pt idx="104">
                  <c:v>-76.501818074590204</c:v>
                </c:pt>
                <c:pt idx="105">
                  <c:v>-76.562029630155095</c:v>
                </c:pt>
                <c:pt idx="106">
                  <c:v>-76.624548086841898</c:v>
                </c:pt>
                <c:pt idx="107">
                  <c:v>-76.689813355534099</c:v>
                </c:pt>
                <c:pt idx="108">
                  <c:v>-76.757412464984299</c:v>
                </c:pt>
                <c:pt idx="109">
                  <c:v>-76.827295178138499</c:v>
                </c:pt>
                <c:pt idx="110">
                  <c:v>-76.899893006195697</c:v>
                </c:pt>
                <c:pt idx="111">
                  <c:v>-76.975167723130596</c:v>
                </c:pt>
                <c:pt idx="112">
                  <c:v>-77.052719284466804</c:v>
                </c:pt>
                <c:pt idx="113">
                  <c:v>-77.132798355514197</c:v>
                </c:pt>
                <c:pt idx="114">
                  <c:v>-77.215129231603697</c:v>
                </c:pt>
                <c:pt idx="115">
                  <c:v>-77.300519415783299</c:v>
                </c:pt>
                <c:pt idx="116">
                  <c:v>-77.388481255295602</c:v>
                </c:pt>
                <c:pt idx="117">
                  <c:v>-77.479174352547602</c:v>
                </c:pt>
                <c:pt idx="118">
                  <c:v>-77.5721192579106</c:v>
                </c:pt>
                <c:pt idx="119">
                  <c:v>-77.668046959934301</c:v>
                </c:pt>
                <c:pt idx="120">
                  <c:v>-77.766293832676595</c:v>
                </c:pt>
                <c:pt idx="121">
                  <c:v>-77.867071184862297</c:v>
                </c:pt>
                <c:pt idx="122">
                  <c:v>-77.970065023953495</c:v>
                </c:pt>
                <c:pt idx="123">
                  <c:v>-78.075571750354399</c:v>
                </c:pt>
                <c:pt idx="124">
                  <c:v>-78.184013185150803</c:v>
                </c:pt>
                <c:pt idx="125">
                  <c:v>-78.294626627975404</c:v>
                </c:pt>
                <c:pt idx="126">
                  <c:v>-78.407832211017407</c:v>
                </c:pt>
                <c:pt idx="127">
                  <c:v>-78.523844539912702</c:v>
                </c:pt>
                <c:pt idx="128">
                  <c:v>-78.641795358144094</c:v>
                </c:pt>
                <c:pt idx="129">
                  <c:v>-78.762125552324207</c:v>
                </c:pt>
                <c:pt idx="130">
                  <c:v>-78.885457244198093</c:v>
                </c:pt>
                <c:pt idx="131">
                  <c:v>-79.010668935561597</c:v>
                </c:pt>
                <c:pt idx="132">
                  <c:v>-79.137952190227097</c:v>
                </c:pt>
                <c:pt idx="133">
                  <c:v>-79.267899826649696</c:v>
                </c:pt>
                <c:pt idx="134">
                  <c:v>-79.400559734179893</c:v>
                </c:pt>
                <c:pt idx="135">
                  <c:v>-79.535068043657603</c:v>
                </c:pt>
                <c:pt idx="136">
                  <c:v>-79.671324880537199</c:v>
                </c:pt>
                <c:pt idx="137">
                  <c:v>-79.810141558175999</c:v>
                </c:pt>
                <c:pt idx="138">
                  <c:v>-79.950650000839502</c:v>
                </c:pt>
                <c:pt idx="139">
                  <c:v>-80.0938707099711</c:v>
                </c:pt>
                <c:pt idx="140">
                  <c:v>-80.238728416203301</c:v>
                </c:pt>
                <c:pt idx="141">
                  <c:v>-80.385919177100405</c:v>
                </c:pt>
                <c:pt idx="142">
                  <c:v>-80.534682104101606</c:v>
                </c:pt>
                <c:pt idx="143">
                  <c:v>-80.685006466639095</c:v>
                </c:pt>
                <c:pt idx="144">
                  <c:v>-80.837155287839906</c:v>
                </c:pt>
                <c:pt idx="145">
                  <c:v>-80.991103551003107</c:v>
                </c:pt>
                <c:pt idx="146">
                  <c:v>-81.146995323506005</c:v>
                </c:pt>
                <c:pt idx="147">
                  <c:v>-81.3048525008046</c:v>
                </c:pt>
                <c:pt idx="148">
                  <c:v>-81.463746523502394</c:v>
                </c:pt>
                <c:pt idx="149">
                  <c:v>-81.623959442101906</c:v>
                </c:pt>
                <c:pt idx="150">
                  <c:v>-81.785915970298802</c:v>
                </c:pt>
                <c:pt idx="151">
                  <c:v>-81.948770667917401</c:v>
                </c:pt>
                <c:pt idx="152">
                  <c:v>-82.112695431264399</c:v>
                </c:pt>
                <c:pt idx="153">
                  <c:v>-82.277070299891193</c:v>
                </c:pt>
                <c:pt idx="154">
                  <c:v>-82.442188224790399</c:v>
                </c:pt>
                <c:pt idx="155">
                  <c:v>-82.605096923408595</c:v>
                </c:pt>
                <c:pt idx="156">
                  <c:v>-82.764398822667403</c:v>
                </c:pt>
                <c:pt idx="157">
                  <c:v>-82.924243594400195</c:v>
                </c:pt>
                <c:pt idx="158">
                  <c:v>-83.0816940885028</c:v>
                </c:pt>
                <c:pt idx="159">
                  <c:v>-83.239582243153507</c:v>
                </c:pt>
                <c:pt idx="160">
                  <c:v>-83.390583872108806</c:v>
                </c:pt>
                <c:pt idx="161">
                  <c:v>-83.541908226435595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8C0-44BA-9281-10AD7365D3A3}"/>
            </c:ext>
          </c:extLst>
        </c:ser>
        <c:ser>
          <c:idx val="6"/>
          <c:order val="3"/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BeachMarksvsPrediction!$M$8:$M$136</c:f>
              <c:numCache>
                <c:formatCode>General</c:formatCode>
                <c:ptCount val="129"/>
                <c:pt idx="0">
                  <c:v>16</c:v>
                </c:pt>
                <c:pt idx="1">
                  <c:v>13</c:v>
                </c:pt>
                <c:pt idx="2">
                  <c:v>12</c:v>
                </c:pt>
                <c:pt idx="3" formatCode="0.00E+00">
                  <c:v>11</c:v>
                </c:pt>
                <c:pt idx="4" formatCode="0.00E+00">
                  <c:v>10</c:v>
                </c:pt>
                <c:pt idx="5" formatCode="0.00E+00">
                  <c:v>9.5</c:v>
                </c:pt>
                <c:pt idx="6" formatCode="0.00E+00">
                  <c:v>9.1697131990000003</c:v>
                </c:pt>
                <c:pt idx="7" formatCode="0.00E+00">
                  <c:v>9.1295178969999995</c:v>
                </c:pt>
                <c:pt idx="8" formatCode="0.00E+00">
                  <c:v>9.0819776149999996</c:v>
                </c:pt>
                <c:pt idx="9" formatCode="0.00E+00">
                  <c:v>9.0272057910000001</c:v>
                </c:pt>
                <c:pt idx="10" formatCode="0.00E+00">
                  <c:v>8.9653795340000002</c:v>
                </c:pt>
                <c:pt idx="11" formatCode="0.00E+00">
                  <c:v>8.8965480140000004</c:v>
                </c:pt>
                <c:pt idx="12" formatCode="0.00E+00">
                  <c:v>8.8242429740000006</c:v>
                </c:pt>
                <c:pt idx="13" formatCode="0.00E+00">
                  <c:v>8.745856195</c:v>
                </c:pt>
                <c:pt idx="14" formatCode="0.00E+00">
                  <c:v>8.6616025319999999</c:v>
                </c:pt>
                <c:pt idx="15" formatCode="0.00E+00">
                  <c:v>8.5716784270000002</c:v>
                </c:pt>
                <c:pt idx="16" formatCode="0.00E+00">
                  <c:v>8.4762631880000008</c:v>
                </c:pt>
                <c:pt idx="17" formatCode="0.00E+00">
                  <c:v>8.3755385899999997</c:v>
                </c:pt>
                <c:pt idx="18" formatCode="0.00E+00">
                  <c:v>8.2696498789999993</c:v>
                </c:pt>
                <c:pt idx="19" formatCode="0.00E+00">
                  <c:v>8.1587988659999997</c:v>
                </c:pt>
                <c:pt idx="20" formatCode="0.00E+00">
                  <c:v>8.0382676740000001</c:v>
                </c:pt>
                <c:pt idx="21" formatCode="0.00E+00">
                  <c:v>7.9128549130000003</c:v>
                </c:pt>
                <c:pt idx="22" formatCode="0.00E+00">
                  <c:v>7.7825190319999997</c:v>
                </c:pt>
                <c:pt idx="23" formatCode="0.00E+00">
                  <c:v>7.6476856020000001</c:v>
                </c:pt>
                <c:pt idx="24" formatCode="0.00E+00">
                  <c:v>7.5084621389999997</c:v>
                </c:pt>
                <c:pt idx="25" formatCode="0.00E+00">
                  <c:v>7.3650787900000001</c:v>
                </c:pt>
                <c:pt idx="26" formatCode="0.00E+00">
                  <c:v>7.2177967189999999</c:v>
                </c:pt>
                <c:pt idx="27" formatCode="0.00E+00">
                  <c:v>7.0666126350000003</c:v>
                </c:pt>
                <c:pt idx="28" formatCode="0.00E+00">
                  <c:v>6.9118020570000001</c:v>
                </c:pt>
                <c:pt idx="29" formatCode="0.00E+00">
                  <c:v>6.7535355429999999</c:v>
                </c:pt>
                <c:pt idx="30" formatCode="0.00E+00">
                  <c:v>6.5919773959999999</c:v>
                </c:pt>
                <c:pt idx="31" formatCode="0.00E+00">
                  <c:v>6.4272869320000003</c:v>
                </c:pt>
                <c:pt idx="32" formatCode="0.00E+00">
                  <c:v>6.2596171140000001</c:v>
                </c:pt>
                <c:pt idx="33" formatCode="0.00E+00">
                  <c:v>6.0891152679999996</c:v>
                </c:pt>
                <c:pt idx="34" formatCode="0.00E+00">
                  <c:v>5.9159236359999996</c:v>
                </c:pt>
                <c:pt idx="35" formatCode="0.00E+00">
                  <c:v>5.7402477489999999</c:v>
                </c:pt>
                <c:pt idx="36" formatCode="0.00E+00">
                  <c:v>5.5622667059999999</c:v>
                </c:pt>
                <c:pt idx="37" formatCode="0.00E+00">
                  <c:v>5.3817598980000003</c:v>
                </c:pt>
                <c:pt idx="38" formatCode="0.00E+00">
                  <c:v>5.1991658970000003</c:v>
                </c:pt>
                <c:pt idx="39" formatCode="0.00E+00">
                  <c:v>5.0144784639999997</c:v>
                </c:pt>
                <c:pt idx="40" formatCode="0.00E+00">
                  <c:v>4.8278597559999996</c:v>
                </c:pt>
                <c:pt idx="41" formatCode="0.00E+00">
                  <c:v>4.6395115410000001</c:v>
                </c:pt>
                <c:pt idx="42" formatCode="0.00E+00">
                  <c:v>4.4493007929999999</c:v>
                </c:pt>
                <c:pt idx="43" formatCode="0.00E+00">
                  <c:v>4.2574567800000001</c:v>
                </c:pt>
                <c:pt idx="44" formatCode="0.00E+00">
                  <c:v>4.0640761249999997</c:v>
                </c:pt>
                <c:pt idx="45" formatCode="0.00E+00">
                  <c:v>3.8692523099999998</c:v>
                </c:pt>
                <c:pt idx="46" formatCode="0.00E+00">
                  <c:v>3.6730756439999999</c:v>
                </c:pt>
                <c:pt idx="47" formatCode="0.00E+00">
                  <c:v>3.4756334849999999</c:v>
                </c:pt>
                <c:pt idx="48" formatCode="0.00E+00">
                  <c:v>3.2770104419999999</c:v>
                </c:pt>
                <c:pt idx="49" formatCode="0.00E+00">
                  <c:v>3.0772885169999999</c:v>
                </c:pt>
                <c:pt idx="50" formatCode="0.00E+00">
                  <c:v>2.8766269470000001</c:v>
                </c:pt>
                <c:pt idx="51" formatCode="0.00E+00">
                  <c:v>2.6751542750000001</c:v>
                </c:pt>
                <c:pt idx="52" formatCode="0.00E+00">
                  <c:v>2.4725552180000001</c:v>
                </c:pt>
                <c:pt idx="53" formatCode="0.00E+00">
                  <c:v>2.2692615699999998</c:v>
                </c:pt>
                <c:pt idx="54" formatCode="0.00E+00">
                  <c:v>2.0652074100000002</c:v>
                </c:pt>
                <c:pt idx="55" formatCode="0.00E+00">
                  <c:v>1.8605185820000001</c:v>
                </c:pt>
                <c:pt idx="56" formatCode="0.00E+00">
                  <c:v>1.655365239</c:v>
                </c:pt>
                <c:pt idx="57" formatCode="0.00E+00">
                  <c:v>1.4495573129999999</c:v>
                </c:pt>
                <c:pt idx="58" formatCode="0.00E+00">
                  <c:v>1.243301912</c:v>
                </c:pt>
                <c:pt idx="59" formatCode="0.00E+00">
                  <c:v>1.036664673</c:v>
                </c:pt>
                <c:pt idx="60" formatCode="0.00E+00">
                  <c:v>0.82971044910000002</c:v>
                </c:pt>
                <c:pt idx="61" formatCode="0.00E+00">
                  <c:v>0.62250342270000003</c:v>
                </c:pt>
                <c:pt idx="62" formatCode="0.00E+00">
                  <c:v>0.41510724409999999</c:v>
                </c:pt>
                <c:pt idx="63" formatCode="0.00E+00">
                  <c:v>0.20758516730000001</c:v>
                </c:pt>
                <c:pt idx="64" formatCode="0.00E+00">
                  <c:v>1.788576E-7</c:v>
                </c:pt>
                <c:pt idx="65" formatCode="0.00E+00">
                  <c:v>-0.2075030253</c:v>
                </c:pt>
                <c:pt idx="66" formatCode="0.00E+00">
                  <c:v>-0.41480982150000001</c:v>
                </c:pt>
                <c:pt idx="67" formatCode="0.00E+00">
                  <c:v>-0.62225852349999999</c:v>
                </c:pt>
                <c:pt idx="68" formatCode="0.00E+00">
                  <c:v>-0.82941766520000004</c:v>
                </c:pt>
                <c:pt idx="69" formatCode="0.00E+00">
                  <c:v>-1.0363645690000001</c:v>
                </c:pt>
                <c:pt idx="70" formatCode="0.00E+00">
                  <c:v>-1.2429784639999999</c:v>
                </c:pt>
                <c:pt idx="71" formatCode="0.00E+00">
                  <c:v>-1.449093263</c:v>
                </c:pt>
                <c:pt idx="72" formatCode="0.00E+00">
                  <c:v>-1.654902039</c:v>
                </c:pt>
                <c:pt idx="73" formatCode="0.00E+00">
                  <c:v>-1.860196857</c:v>
                </c:pt>
                <c:pt idx="74" formatCode="0.00E+00">
                  <c:v>-2.0649100300000001</c:v>
                </c:pt>
                <c:pt idx="75" formatCode="0.00E+00">
                  <c:v>-2.2689726320000001</c:v>
                </c:pt>
                <c:pt idx="76" formatCode="0.00E+00">
                  <c:v>-2.4723143479999998</c:v>
                </c:pt>
                <c:pt idx="77" formatCode="0.00E+00">
                  <c:v>-2.6748633210000001</c:v>
                </c:pt>
                <c:pt idx="78" formatCode="0.00E+00">
                  <c:v>-2.8765459920000001</c:v>
                </c:pt>
                <c:pt idx="79" formatCode="0.00E+00">
                  <c:v>-3.0772869520000001</c:v>
                </c:pt>
                <c:pt idx="80" formatCode="0.00E+00">
                  <c:v>-3.2769303129999998</c:v>
                </c:pt>
                <c:pt idx="81" formatCode="0.00E+00">
                  <c:v>-3.4753481850000001</c:v>
                </c:pt>
                <c:pt idx="82" formatCode="0.00E+00">
                  <c:v>-3.6728418170000001</c:v>
                </c:pt>
                <c:pt idx="83" formatCode="0.00E+00">
                  <c:v>-3.8689746349999998</c:v>
                </c:pt>
                <c:pt idx="84" formatCode="0.00E+00">
                  <c:v>-4.0637933029999997</c:v>
                </c:pt>
                <c:pt idx="85" formatCode="0.00E+00">
                  <c:v>-4.2571540710000004</c:v>
                </c:pt>
                <c:pt idx="86" formatCode="0.00E+00">
                  <c:v>-4.4488697730000002</c:v>
                </c:pt>
                <c:pt idx="87" formatCode="0.00E+00">
                  <c:v>-4.6390842289999998</c:v>
                </c:pt>
                <c:pt idx="88" formatCode="0.00E+00">
                  <c:v>-4.8275651249999996</c:v>
                </c:pt>
                <c:pt idx="89" formatCode="0.00E+00">
                  <c:v>-5.0142083489999996</c:v>
                </c:pt>
                <c:pt idx="90" formatCode="0.00E+00">
                  <c:v>-5.1989057799999996</c:v>
                </c:pt>
                <c:pt idx="91" formatCode="0.00E+00">
                  <c:v>-5.3815450970000001</c:v>
                </c:pt>
                <c:pt idx="92" formatCode="0.00E+00">
                  <c:v>-5.5620095630000002</c:v>
                </c:pt>
                <c:pt idx="93" formatCode="0.00E+00">
                  <c:v>-5.7401777970000003</c:v>
                </c:pt>
                <c:pt idx="94" formatCode="0.00E+00">
                  <c:v>-5.9159236450000003</c:v>
                </c:pt>
                <c:pt idx="95" formatCode="0.00E+00">
                  <c:v>-6.0890482080000004</c:v>
                </c:pt>
                <c:pt idx="96" formatCode="0.00E+00">
                  <c:v>-6.2593756310000002</c:v>
                </c:pt>
                <c:pt idx="97" formatCode="0.00E+00">
                  <c:v>-6.4270919439999998</c:v>
                </c:pt>
                <c:pt idx="98" formatCode="0.00E+00">
                  <c:v>-6.5917482209999996</c:v>
                </c:pt>
                <c:pt idx="99" formatCode="0.00E+00">
                  <c:v>-6.7533049399999996</c:v>
                </c:pt>
                <c:pt idx="100" formatCode="0.00E+00">
                  <c:v>-6.9115586210000002</c:v>
                </c:pt>
                <c:pt idx="101" formatCode="0.00E+00">
                  <c:v>-7.0662697809999999</c:v>
                </c:pt>
                <c:pt idx="102" formatCode="0.00E+00">
                  <c:v>-7.2174621160000001</c:v>
                </c:pt>
                <c:pt idx="103" formatCode="0.00E+00">
                  <c:v>-7.3648519270000001</c:v>
                </c:pt>
                <c:pt idx="104" formatCode="0.00E+00">
                  <c:v>-7.508257371</c:v>
                </c:pt>
                <c:pt idx="105" formatCode="0.00E+00">
                  <c:v>-7.647491112</c:v>
                </c:pt>
                <c:pt idx="106" formatCode="0.00E+00">
                  <c:v>-7.7823606889999999</c:v>
                </c:pt>
                <c:pt idx="107" formatCode="0.00E+00">
                  <c:v>-7.9126689109999999</c:v>
                </c:pt>
                <c:pt idx="108" formatCode="0.00E+00">
                  <c:v>-8.0382143660000001</c:v>
                </c:pt>
                <c:pt idx="109" formatCode="0.00E+00">
                  <c:v>-8.1587921950000002</c:v>
                </c:pt>
                <c:pt idx="110" formatCode="0.00E+00">
                  <c:v>-8.2741503279999993</c:v>
                </c:pt>
                <c:pt idx="111" formatCode="0.00E+00">
                  <c:v>-8.3840582910000006</c:v>
                </c:pt>
                <c:pt idx="112" formatCode="0.00E+00">
                  <c:v>-8.4885145479999995</c:v>
                </c:pt>
                <c:pt idx="113" formatCode="0.00E+00">
                  <c:v>-8.5871165119999997</c:v>
                </c:pt>
                <c:pt idx="114" formatCode="0.00E+00">
                  <c:v>-8.6797263779999998</c:v>
                </c:pt>
                <c:pt idx="115" formatCode="0.00E+00">
                  <c:v>-8.7661135609999992</c:v>
                </c:pt>
                <c:pt idx="116" formatCode="0.00E+00">
                  <c:v>-8.846042422</c:v>
                </c:pt>
                <c:pt idx="117" formatCode="0.00E+00">
                  <c:v>-8.9194207550000009</c:v>
                </c:pt>
                <c:pt idx="118" formatCode="0.00E+00">
                  <c:v>-8.9860083119999992</c:v>
                </c:pt>
                <c:pt idx="119" formatCode="0.00E+00">
                  <c:v>-9.0456330250000008</c:v>
                </c:pt>
                <c:pt idx="120" formatCode="0.00E+00">
                  <c:v>-9.0981355740000005</c:v>
                </c:pt>
                <c:pt idx="121" formatCode="0.00E+00">
                  <c:v>-9.1433694840000008</c:v>
                </c:pt>
                <c:pt idx="122" formatCode="0.00E+00">
                  <c:v>-9.1812112080000006</c:v>
                </c:pt>
                <c:pt idx="123" formatCode="0.00E+00">
                  <c:v>-9.5</c:v>
                </c:pt>
                <c:pt idx="124" formatCode="0.00E+00">
                  <c:v>-10</c:v>
                </c:pt>
                <c:pt idx="125" formatCode="0.00E+00">
                  <c:v>-11</c:v>
                </c:pt>
                <c:pt idx="126">
                  <c:v>-12</c:v>
                </c:pt>
                <c:pt idx="127">
                  <c:v>-13</c:v>
                </c:pt>
                <c:pt idx="128">
                  <c:v>-16</c:v>
                </c:pt>
              </c:numCache>
            </c:numRef>
          </c:xVal>
          <c:yVal>
            <c:numRef>
              <c:f>BeachMarksvsPrediction!$N$8:$N$136</c:f>
              <c:numCache>
                <c:formatCode>0.00E+00</c:formatCode>
                <c:ptCount val="129"/>
                <c:pt idx="0">
                  <c:v>-82.614904829576616</c:v>
                </c:pt>
                <c:pt idx="1">
                  <c:v>-83.139776882067707</c:v>
                </c:pt>
                <c:pt idx="2">
                  <c:v>-83.28999039500485</c:v>
                </c:pt>
                <c:pt idx="3">
                  <c:v>-83.427947955106745</c:v>
                </c:pt>
                <c:pt idx="4">
                  <c:v>-83.55371027069954</c:v>
                </c:pt>
                <c:pt idx="5">
                  <c:v>-83.612035616889514</c:v>
                </c:pt>
                <c:pt idx="6">
                  <c:v>-83.648902323031635</c:v>
                </c:pt>
                <c:pt idx="7">
                  <c:v>-83.653298817012342</c:v>
                </c:pt>
                <c:pt idx="8">
                  <c:v>-83.658473465636703</c:v>
                </c:pt>
                <c:pt idx="9">
                  <c:v>-83.664401364062471</c:v>
                </c:pt>
                <c:pt idx="10">
                  <c:v>-83.671049173602057</c:v>
                </c:pt>
                <c:pt idx="11">
                  <c:v>-83.67839585839701</c:v>
                </c:pt>
                <c:pt idx="12">
                  <c:v>-83.686051621138233</c:v>
                </c:pt>
                <c:pt idx="13">
                  <c:v>-83.694279968325077</c:v>
                </c:pt>
                <c:pt idx="14">
                  <c:v>-83.703041411753091</c:v>
                </c:pt>
                <c:pt idx="15">
                  <c:v>-83.71229795522342</c:v>
                </c:pt>
                <c:pt idx="16">
                  <c:v>-83.722013009529078</c:v>
                </c:pt>
                <c:pt idx="17">
                  <c:v>-83.732149460809978</c:v>
                </c:pt>
                <c:pt idx="18">
                  <c:v>-83.742673654945818</c:v>
                </c:pt>
                <c:pt idx="19">
                  <c:v>-83.753546199932089</c:v>
                </c:pt>
                <c:pt idx="20">
                  <c:v>-83.7652001298936</c:v>
                </c:pt>
                <c:pt idx="21">
                  <c:v>-83.777140241988519</c:v>
                </c:pt>
                <c:pt idx="22">
                  <c:v>-83.789348353573914</c:v>
                </c:pt>
                <c:pt idx="23">
                  <c:v>-83.80176254073038</c:v>
                </c:pt>
                <c:pt idx="24">
                  <c:v>-83.81435137437505</c:v>
                </c:pt>
                <c:pt idx="25">
                  <c:v>-83.82707268190326</c:v>
                </c:pt>
                <c:pt idx="26">
                  <c:v>-83.839882576988344</c:v>
                </c:pt>
                <c:pt idx="27">
                  <c:v>-83.852760752803235</c:v>
                </c:pt>
                <c:pt idx="28">
                  <c:v>-83.865663369014442</c:v>
                </c:pt>
                <c:pt idx="29">
                  <c:v>-83.878556602205762</c:v>
                </c:pt>
                <c:pt idx="30">
                  <c:v>-83.891407986817256</c:v>
                </c:pt>
                <c:pt idx="31">
                  <c:v>-83.904186324007355</c:v>
                </c:pt>
                <c:pt idx="32">
                  <c:v>-83.91686179538722</c:v>
                </c:pt>
                <c:pt idx="33">
                  <c:v>-83.929405903133912</c:v>
                </c:pt>
                <c:pt idx="34">
                  <c:v>-83.941791424373449</c:v>
                </c:pt>
                <c:pt idx="35">
                  <c:v>-83.953987730066174</c:v>
                </c:pt>
                <c:pt idx="36">
                  <c:v>-83.965967445693877</c:v>
                </c:pt>
                <c:pt idx="37">
                  <c:v>-83.977730145558709</c:v>
                </c:pt>
                <c:pt idx="38">
                  <c:v>-83.989232488310506</c:v>
                </c:pt>
                <c:pt idx="39">
                  <c:v>-84.000461342388363</c:v>
                </c:pt>
                <c:pt idx="40">
                  <c:v>-84.011393692620032</c:v>
                </c:pt>
                <c:pt idx="41">
                  <c:v>-84.022005645312518</c:v>
                </c:pt>
                <c:pt idx="42">
                  <c:v>-84.032292735908442</c:v>
                </c:pt>
                <c:pt idx="43">
                  <c:v>-84.042230823357087</c:v>
                </c:pt>
                <c:pt idx="44">
                  <c:v>-84.051804176056834</c:v>
                </c:pt>
                <c:pt idx="45">
                  <c:v>-84.060998010739553</c:v>
                </c:pt>
                <c:pt idx="46">
                  <c:v>-84.06979847313454</c:v>
                </c:pt>
                <c:pt idx="47">
                  <c:v>-84.078192605918616</c:v>
                </c:pt>
                <c:pt idx="48">
                  <c:v>-84.086168318951394</c:v>
                </c:pt>
                <c:pt idx="49">
                  <c:v>-84.093714363102904</c:v>
                </c:pt>
                <c:pt idx="50">
                  <c:v>-84.100817578712011</c:v>
                </c:pt>
                <c:pt idx="51">
                  <c:v>-84.107467264238494</c:v>
                </c:pt>
                <c:pt idx="52">
                  <c:v>-84.113666967348067</c:v>
                </c:pt>
                <c:pt idx="53">
                  <c:v>-84.119397001683993</c:v>
                </c:pt>
                <c:pt idx="54">
                  <c:v>-84.12465404596729</c:v>
                </c:pt>
                <c:pt idx="55">
                  <c:v>-84.129429872108574</c:v>
                </c:pt>
                <c:pt idx="56">
                  <c:v>-84.133716582149816</c:v>
                </c:pt>
                <c:pt idx="57">
                  <c:v>-84.137514127744041</c:v>
                </c:pt>
                <c:pt idx="58">
                  <c:v>-84.140814711741513</c:v>
                </c:pt>
                <c:pt idx="59">
                  <c:v>-84.143614293395757</c:v>
                </c:pt>
                <c:pt idx="60">
                  <c:v>-84.145909470221156</c:v>
                </c:pt>
                <c:pt idx="61">
                  <c:v>-84.147697469917304</c:v>
                </c:pt>
                <c:pt idx="62">
                  <c:v>-84.148976143360741</c:v>
                </c:pt>
                <c:pt idx="63">
                  <c:v>-84.149743959196442</c:v>
                </c:pt>
                <c:pt idx="64">
                  <c:v>-84.15</c:v>
                </c:pt>
                <c:pt idx="65">
                  <c:v>-84.149744161788703</c:v>
                </c:pt>
                <c:pt idx="66">
                  <c:v>-84.14897761002203</c:v>
                </c:pt>
                <c:pt idx="67">
                  <c:v>-84.147699281263371</c:v>
                </c:pt>
                <c:pt idx="68">
                  <c:v>-84.145912356671587</c:v>
                </c:pt>
                <c:pt idx="69">
                  <c:v>-84.143617990196518</c:v>
                </c:pt>
                <c:pt idx="70">
                  <c:v>-84.140819490530475</c:v>
                </c:pt>
                <c:pt idx="71">
                  <c:v>-84.137522121317119</c:v>
                </c:pt>
                <c:pt idx="72">
                  <c:v>-84.133725694523449</c:v>
                </c:pt>
                <c:pt idx="73">
                  <c:v>-84.129436986427095</c:v>
                </c:pt>
                <c:pt idx="74">
                  <c:v>-84.124661345933546</c:v>
                </c:pt>
                <c:pt idx="75">
                  <c:v>-84.119404795773704</c:v>
                </c:pt>
                <c:pt idx="76">
                  <c:v>-84.113674047473836</c:v>
                </c:pt>
                <c:pt idx="77">
                  <c:v>-84.107476517928959</c:v>
                </c:pt>
                <c:pt idx="78">
                  <c:v>-84.1008203476988</c:v>
                </c:pt>
                <c:pt idx="79">
                  <c:v>-84.093714420371825</c:v>
                </c:pt>
                <c:pt idx="80">
                  <c:v>-84.086171441704622</c:v>
                </c:pt>
                <c:pt idx="81">
                  <c:v>-84.078204399196224</c:v>
                </c:pt>
                <c:pt idx="82">
                  <c:v>-84.069808688894355</c:v>
                </c:pt>
                <c:pt idx="83">
                  <c:v>-84.061010791411064</c:v>
                </c:pt>
                <c:pt idx="84">
                  <c:v>-84.051817850600315</c:v>
                </c:pt>
                <c:pt idx="85">
                  <c:v>-84.042246157606755</c:v>
                </c:pt>
                <c:pt idx="86">
                  <c:v>-84.032315556236384</c:v>
                </c:pt>
                <c:pt idx="87">
                  <c:v>-84.022029239457467</c:v>
                </c:pt>
                <c:pt idx="88">
                  <c:v>-84.011410623580673</c:v>
                </c:pt>
                <c:pt idx="89">
                  <c:v>-84.000477466695514</c:v>
                </c:pt>
                <c:pt idx="90">
                  <c:v>-83.989248589868239</c:v>
                </c:pt>
                <c:pt idx="91">
                  <c:v>-83.977743910925327</c:v>
                </c:pt>
                <c:pt idx="92">
                  <c:v>-83.96598447955634</c:v>
                </c:pt>
                <c:pt idx="93">
                  <c:v>-83.953992512916429</c:v>
                </c:pt>
                <c:pt idx="94">
                  <c:v>-83.941791423739161</c:v>
                </c:pt>
                <c:pt idx="95">
                  <c:v>-83.929410768339437</c:v>
                </c:pt>
                <c:pt idx="96">
                  <c:v>-83.91687980799837</c:v>
                </c:pt>
                <c:pt idx="97">
                  <c:v>-83.90420126038606</c:v>
                </c:pt>
                <c:pt idx="98">
                  <c:v>-83.891425994501631</c:v>
                </c:pt>
                <c:pt idx="99">
                  <c:v>-83.878575169034505</c:v>
                </c:pt>
                <c:pt idx="100">
                  <c:v>-83.865683431475603</c:v>
                </c:pt>
                <c:pt idx="101">
                  <c:v>-83.852789645796079</c:v>
                </c:pt>
                <c:pt idx="102">
                  <c:v>-83.839911382372691</c:v>
                </c:pt>
                <c:pt idx="103">
                  <c:v>-83.827092613864195</c:v>
                </c:pt>
                <c:pt idx="104">
                  <c:v>-83.814369718150502</c:v>
                </c:pt>
                <c:pt idx="105">
                  <c:v>-83.801780289513431</c:v>
                </c:pt>
                <c:pt idx="106">
                  <c:v>-83.78936306063143</c:v>
                </c:pt>
                <c:pt idx="107">
                  <c:v>-83.777157809900032</c:v>
                </c:pt>
                <c:pt idx="108">
                  <c:v>-83.765205245413398</c:v>
                </c:pt>
                <c:pt idx="109">
                  <c:v>-83.753546849783064</c:v>
                </c:pt>
                <c:pt idx="110">
                  <c:v>-83.742229110226447</c:v>
                </c:pt>
                <c:pt idx="111">
                  <c:v>-83.731296816501739</c:v>
                </c:pt>
                <c:pt idx="112">
                  <c:v>-83.720771740162505</c:v>
                </c:pt>
                <c:pt idx="113">
                  <c:v>-83.710715741829247</c:v>
                </c:pt>
                <c:pt idx="114">
                  <c:v>-83.701163970419501</c:v>
                </c:pt>
                <c:pt idx="115">
                  <c:v>-83.692160642653107</c:v>
                </c:pt>
                <c:pt idx="116">
                  <c:v>-83.683750115946509</c:v>
                </c:pt>
                <c:pt idx="117">
                  <c:v>-83.675960905120633</c:v>
                </c:pt>
                <c:pt idx="118">
                  <c:v>-83.668836221239914</c:v>
                </c:pt>
                <c:pt idx="119">
                  <c:v>-83.66241105285593</c:v>
                </c:pt>
                <c:pt idx="120">
                  <c:v>-83.656717776142258</c:v>
                </c:pt>
                <c:pt idx="121">
                  <c:v>-83.651785961084286</c:v>
                </c:pt>
                <c:pt idx="122">
                  <c:v>-83.647641094977061</c:v>
                </c:pt>
                <c:pt idx="123">
                  <c:v>-83.612035616889514</c:v>
                </c:pt>
                <c:pt idx="124">
                  <c:v>-83.55371027069954</c:v>
                </c:pt>
                <c:pt idx="125">
                  <c:v>-83.427947955106745</c:v>
                </c:pt>
                <c:pt idx="126">
                  <c:v>-83.28999039500485</c:v>
                </c:pt>
                <c:pt idx="127">
                  <c:v>-83.139776882067707</c:v>
                </c:pt>
                <c:pt idx="128">
                  <c:v>-82.614904829576616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8C0-44BA-9281-10AD7365D3A3}"/>
            </c:ext>
          </c:extLst>
        </c:ser>
        <c:ser>
          <c:idx val="9"/>
          <c:order val="4"/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BeachMarksvsPrediction!$P$9:$P$170</c:f>
              <c:numCache>
                <c:formatCode>0.00E+00</c:formatCode>
                <c:ptCount val="162"/>
                <c:pt idx="0">
                  <c:v>12.7095916566727</c:v>
                </c:pt>
                <c:pt idx="1">
                  <c:v>12.678770938424</c:v>
                </c:pt>
                <c:pt idx="2">
                  <c:v>12.6324283250381</c:v>
                </c:pt>
                <c:pt idx="3">
                  <c:v>12.581194961743799</c:v>
                </c:pt>
                <c:pt idx="4">
                  <c:v>12.524718520805701</c:v>
                </c:pt>
                <c:pt idx="5">
                  <c:v>12.462658846198201</c:v>
                </c:pt>
                <c:pt idx="6">
                  <c:v>12.394290098500999</c:v>
                </c:pt>
                <c:pt idx="7">
                  <c:v>12.319816027889701</c:v>
                </c:pt>
                <c:pt idx="8">
                  <c:v>12.239870732575801</c:v>
                </c:pt>
                <c:pt idx="9">
                  <c:v>12.1550505587487</c:v>
                </c:pt>
                <c:pt idx="10">
                  <c:v>12.066039889940001</c:v>
                </c:pt>
                <c:pt idx="11">
                  <c:v>11.9729064603385</c:v>
                </c:pt>
                <c:pt idx="12">
                  <c:v>11.875919034051099</c:v>
                </c:pt>
                <c:pt idx="13">
                  <c:v>11.7752038871194</c:v>
                </c:pt>
                <c:pt idx="14">
                  <c:v>11.6709312998169</c:v>
                </c:pt>
                <c:pt idx="15">
                  <c:v>11.563069526565201</c:v>
                </c:pt>
                <c:pt idx="16">
                  <c:v>11.451974570195899</c:v>
                </c:pt>
                <c:pt idx="17">
                  <c:v>11.337703653818799</c:v>
                </c:pt>
                <c:pt idx="18">
                  <c:v>11.220335500114</c:v>
                </c:pt>
                <c:pt idx="19">
                  <c:v>11.0998625941985</c:v>
                </c:pt>
                <c:pt idx="20">
                  <c:v>10.976485999014599</c:v>
                </c:pt>
                <c:pt idx="21">
                  <c:v>10.850163130178499</c:v>
                </c:pt>
                <c:pt idx="22">
                  <c:v>10.7210503764184</c:v>
                </c:pt>
                <c:pt idx="23">
                  <c:v>10.5891340816761</c:v>
                </c:pt>
                <c:pt idx="24">
                  <c:v>10.4546371262267</c:v>
                </c:pt>
                <c:pt idx="25">
                  <c:v>10.3172368726134</c:v>
                </c:pt>
                <c:pt idx="26">
                  <c:v>10.1773818638026</c:v>
                </c:pt>
                <c:pt idx="27">
                  <c:v>10.034970878581101</c:v>
                </c:pt>
                <c:pt idx="28">
                  <c:v>9.8900452609303997</c:v>
                </c:pt>
                <c:pt idx="29">
                  <c:v>9.7427104482852993</c:v>
                </c:pt>
                <c:pt idx="30">
                  <c:v>9.5927777659022997</c:v>
                </c:pt>
                <c:pt idx="31">
                  <c:v>9.4405282979806007</c:v>
                </c:pt>
                <c:pt idx="32">
                  <c:v>9.2859497923881005</c:v>
                </c:pt>
                <c:pt idx="33">
                  <c:v>9.1290682363491999</c:v>
                </c:pt>
                <c:pt idx="34">
                  <c:v>8.9699804256913005</c:v>
                </c:pt>
                <c:pt idx="35">
                  <c:v>8.8084705909317993</c:v>
                </c:pt>
                <c:pt idx="36">
                  <c:v>8.6449087615969997</c:v>
                </c:pt>
                <c:pt idx="37">
                  <c:v>8.4792323753275003</c:v>
                </c:pt>
                <c:pt idx="38">
                  <c:v>8.3114514236808006</c:v>
                </c:pt>
                <c:pt idx="39">
                  <c:v>8.1414936124843997</c:v>
                </c:pt>
                <c:pt idx="40">
                  <c:v>7.9696071699148998</c:v>
                </c:pt>
                <c:pt idx="41">
                  <c:v>7.7956567090610998</c:v>
                </c:pt>
                <c:pt idx="42">
                  <c:v>7.6199600348862004</c:v>
                </c:pt>
                <c:pt idx="43">
                  <c:v>7.4424095535883996</c:v>
                </c:pt>
                <c:pt idx="44">
                  <c:v>7.2632474131329001</c:v>
                </c:pt>
                <c:pt idx="45">
                  <c:v>7.0821192299803002</c:v>
                </c:pt>
                <c:pt idx="46">
                  <c:v>6.8994464771884001</c:v>
                </c:pt>
                <c:pt idx="47">
                  <c:v>6.7152309984235998</c:v>
                </c:pt>
                <c:pt idx="48">
                  <c:v>6.5294370397153996</c:v>
                </c:pt>
                <c:pt idx="49">
                  <c:v>6.3419832013524999</c:v>
                </c:pt>
                <c:pt idx="50">
                  <c:v>6.1531207896962004</c:v>
                </c:pt>
                <c:pt idx="51">
                  <c:v>5.9629404020188002</c:v>
                </c:pt>
                <c:pt idx="52">
                  <c:v>5.7714885972588998</c:v>
                </c:pt>
                <c:pt idx="53">
                  <c:v>5.5787160028256002</c:v>
                </c:pt>
                <c:pt idx="54">
                  <c:v>5.3845294031895001</c:v>
                </c:pt>
                <c:pt idx="55">
                  <c:v>5.1891863365689996</c:v>
                </c:pt>
                <c:pt idx="56">
                  <c:v>4.9928248973603004</c:v>
                </c:pt>
                <c:pt idx="57">
                  <c:v>4.7954924955419003</c:v>
                </c:pt>
                <c:pt idx="58">
                  <c:v>4.5970871701259002</c:v>
                </c:pt>
                <c:pt idx="59">
                  <c:v>4.3978005077977</c:v>
                </c:pt>
                <c:pt idx="60">
                  <c:v>4.1972287362851999</c:v>
                </c:pt>
                <c:pt idx="61">
                  <c:v>3.9958491223363999</c:v>
                </c:pt>
                <c:pt idx="62">
                  <c:v>3.7937016344380998</c:v>
                </c:pt>
                <c:pt idx="63">
                  <c:v>3.5907364253679002</c:v>
                </c:pt>
                <c:pt idx="64">
                  <c:v>3.3872645484889001</c:v>
                </c:pt>
                <c:pt idx="65">
                  <c:v>3.1827638308419002</c:v>
                </c:pt>
                <c:pt idx="66">
                  <c:v>2.9778651041487998</c:v>
                </c:pt>
                <c:pt idx="67">
                  <c:v>2.7720596514001001</c:v>
                </c:pt>
                <c:pt idx="68">
                  <c:v>2.5657918545862999</c:v>
                </c:pt>
                <c:pt idx="69">
                  <c:v>2.3591223494158999</c:v>
                </c:pt>
                <c:pt idx="70">
                  <c:v>2.1520914840190999</c:v>
                </c:pt>
                <c:pt idx="71">
                  <c:v>1.9446134968094999</c:v>
                </c:pt>
                <c:pt idx="72">
                  <c:v>1.7364456350371</c:v>
                </c:pt>
                <c:pt idx="73">
                  <c:v>1.5280330522509</c:v>
                </c:pt>
                <c:pt idx="74">
                  <c:v>1.3194329302223</c:v>
                </c:pt>
                <c:pt idx="75">
                  <c:v>1.1106843254492</c:v>
                </c:pt>
                <c:pt idx="76">
                  <c:v>0.90157236324669998</c:v>
                </c:pt>
                <c:pt idx="77">
                  <c:v>0.69242258171269999</c:v>
                </c:pt>
                <c:pt idx="78">
                  <c:v>0.48309647522479998</c:v>
                </c:pt>
                <c:pt idx="79">
                  <c:v>0.2735294329838</c:v>
                </c:pt>
                <c:pt idx="80">
                  <c:v>6.4026175351399997E-2</c:v>
                </c:pt>
                <c:pt idx="81">
                  <c:v>-0.14546307132450001</c:v>
                </c:pt>
                <c:pt idx="82">
                  <c:v>-0.3548513313162</c:v>
                </c:pt>
                <c:pt idx="83">
                  <c:v>-0.56419437809340001</c:v>
                </c:pt>
                <c:pt idx="84">
                  <c:v>-0.77352384212220004</c:v>
                </c:pt>
                <c:pt idx="85">
                  <c:v>-0.98266267876110003</c:v>
                </c:pt>
                <c:pt idx="86">
                  <c:v>-1.1916610476875</c:v>
                </c:pt>
                <c:pt idx="87">
                  <c:v>-1.4003967735939</c:v>
                </c:pt>
                <c:pt idx="88">
                  <c:v>-1.6088694005091999</c:v>
                </c:pt>
                <c:pt idx="89">
                  <c:v>-1.8168973050298001</c:v>
                </c:pt>
                <c:pt idx="90">
                  <c:v>-2.0248256979396002</c:v>
                </c:pt>
                <c:pt idx="91">
                  <c:v>-2.2322124298095001</c:v>
                </c:pt>
                <c:pt idx="92">
                  <c:v>-2.4391213557219</c:v>
                </c:pt>
                <c:pt idx="93">
                  <c:v>-2.6455508206346998</c:v>
                </c:pt>
                <c:pt idx="94">
                  <c:v>-2.8513204817936999</c:v>
                </c:pt>
                <c:pt idx="95">
                  <c:v>-3.0567720052607998</c:v>
                </c:pt>
                <c:pt idx="96">
                  <c:v>-3.2615385075078001</c:v>
                </c:pt>
                <c:pt idx="97">
                  <c:v>-3.4656725809914</c:v>
                </c:pt>
                <c:pt idx="98">
                  <c:v>-3.6690801445460002</c:v>
                </c:pt>
                <c:pt idx="99">
                  <c:v>-3.8715292502268999</c:v>
                </c:pt>
                <c:pt idx="100">
                  <c:v>-4.0734402619151</c:v>
                </c:pt>
                <c:pt idx="101">
                  <c:v>-4.2745808254215003</c:v>
                </c:pt>
                <c:pt idx="102">
                  <c:v>-4.4746693184888002</c:v>
                </c:pt>
                <c:pt idx="103">
                  <c:v>-4.6735487843431001</c:v>
                </c:pt>
                <c:pt idx="104">
                  <c:v>-4.8716908185548</c:v>
                </c:pt>
                <c:pt idx="105">
                  <c:v>-5.0686461511085996</c:v>
                </c:pt>
                <c:pt idx="106">
                  <c:v>-5.2646872190225</c:v>
                </c:pt>
                <c:pt idx="107">
                  <c:v>-5.4594872692878997</c:v>
                </c:pt>
                <c:pt idx="108">
                  <c:v>-5.6528077244506001</c:v>
                </c:pt>
                <c:pt idx="109">
                  <c:v>-5.8450766975884996</c:v>
                </c:pt>
                <c:pt idx="110">
                  <c:v>-6.0359495706131998</c:v>
                </c:pt>
                <c:pt idx="111">
                  <c:v>-6.2256885024389996</c:v>
                </c:pt>
                <c:pt idx="112">
                  <c:v>-6.4139329241893002</c:v>
                </c:pt>
                <c:pt idx="113">
                  <c:v>-6.6004437995835996</c:v>
                </c:pt>
                <c:pt idx="114">
                  <c:v>-6.7856235743982998</c:v>
                </c:pt>
                <c:pt idx="115">
                  <c:v>-6.9691371054260998</c:v>
                </c:pt>
                <c:pt idx="116">
                  <c:v>-7.1511202755100003</c:v>
                </c:pt>
                <c:pt idx="117">
                  <c:v>-7.3314092004906</c:v>
                </c:pt>
                <c:pt idx="118">
                  <c:v>-7.5099683270200996</c:v>
                </c:pt>
                <c:pt idx="119">
                  <c:v>-7.6866741302659998</c:v>
                </c:pt>
                <c:pt idx="120">
                  <c:v>-7.8617431917553997</c:v>
                </c:pt>
                <c:pt idx="121">
                  <c:v>-8.0348910323286997</c:v>
                </c:pt>
                <c:pt idx="122">
                  <c:v>-8.2059635940247002</c:v>
                </c:pt>
                <c:pt idx="123">
                  <c:v>-8.3750617888363994</c:v>
                </c:pt>
                <c:pt idx="124">
                  <c:v>-8.5419506286776006</c:v>
                </c:pt>
                <c:pt idx="125">
                  <c:v>-8.7069543454017992</c:v>
                </c:pt>
                <c:pt idx="126">
                  <c:v>-8.8696892474975009</c:v>
                </c:pt>
                <c:pt idx="127">
                  <c:v>-9.0301662345021008</c:v>
                </c:pt>
                <c:pt idx="128">
                  <c:v>-9.1884242122514994</c:v>
                </c:pt>
                <c:pt idx="129">
                  <c:v>-9.3445362365664995</c:v>
                </c:pt>
                <c:pt idx="130">
                  <c:v>-9.4982955293484004</c:v>
                </c:pt>
                <c:pt idx="131">
                  <c:v>-9.6496310375584002</c:v>
                </c:pt>
                <c:pt idx="132">
                  <c:v>-9.7984948526520999</c:v>
                </c:pt>
                <c:pt idx="133">
                  <c:v>-9.9449073549093008</c:v>
                </c:pt>
                <c:pt idx="134">
                  <c:v>-10.088921893917099</c:v>
                </c:pt>
                <c:pt idx="135">
                  <c:v>-10.230340468779399</c:v>
                </c:pt>
                <c:pt idx="136">
                  <c:v>-10.369064080868601</c:v>
                </c:pt>
                <c:pt idx="137">
                  <c:v>-10.505055858861301</c:v>
                </c:pt>
                <c:pt idx="138">
                  <c:v>-10.638371691303</c:v>
                </c:pt>
                <c:pt idx="139">
                  <c:v>-10.7688601527258</c:v>
                </c:pt>
                <c:pt idx="140">
                  <c:v>-10.8967471356167</c:v>
                </c:pt>
                <c:pt idx="141">
                  <c:v>-11.021691715894301</c:v>
                </c:pt>
                <c:pt idx="142">
                  <c:v>-11.1436407950694</c:v>
                </c:pt>
                <c:pt idx="143">
                  <c:v>-11.2625870504632</c:v>
                </c:pt>
                <c:pt idx="144">
                  <c:v>-11.3785360763124</c:v>
                </c:pt>
                <c:pt idx="145">
                  <c:v>-11.491268592855899</c:v>
                </c:pt>
                <c:pt idx="146">
                  <c:v>-11.6006313378569</c:v>
                </c:pt>
                <c:pt idx="147">
                  <c:v>-11.706507392725699</c:v>
                </c:pt>
                <c:pt idx="148">
                  <c:v>-11.808839770903001</c:v>
                </c:pt>
                <c:pt idx="149">
                  <c:v>-11.907405374514999</c:v>
                </c:pt>
                <c:pt idx="150">
                  <c:v>-12.002264110832099</c:v>
                </c:pt>
                <c:pt idx="151">
                  <c:v>-12.0929394173462</c:v>
                </c:pt>
                <c:pt idx="152">
                  <c:v>-12.1795597726971</c:v>
                </c:pt>
                <c:pt idx="153">
                  <c:v>-12.261691156905901</c:v>
                </c:pt>
                <c:pt idx="154">
                  <c:v>-12.338860036662901</c:v>
                </c:pt>
                <c:pt idx="155">
                  <c:v>-12.4102941810093</c:v>
                </c:pt>
                <c:pt idx="156">
                  <c:v>-12.4750219916408</c:v>
                </c:pt>
                <c:pt idx="157">
                  <c:v>-12.5321247889745</c:v>
                </c:pt>
                <c:pt idx="158">
                  <c:v>-12.5816604857851</c:v>
                </c:pt>
                <c:pt idx="159">
                  <c:v>-12.6255459299257</c:v>
                </c:pt>
                <c:pt idx="160">
                  <c:v>-12.6520435744004</c:v>
                </c:pt>
                <c:pt idx="161">
                  <c:v>-12.6649149428376</c:v>
                </c:pt>
              </c:numCache>
            </c:numRef>
          </c:xVal>
          <c:yVal>
            <c:numRef>
              <c:f>BeachMarksvsPrediction!$Q$9:$Q$170</c:f>
              <c:numCache>
                <c:formatCode>0.00E+00</c:formatCode>
                <c:ptCount val="162"/>
                <c:pt idx="0">
                  <c:v>-83.1846667356469</c:v>
                </c:pt>
                <c:pt idx="1">
                  <c:v>-83.039793438074199</c:v>
                </c:pt>
                <c:pt idx="2">
                  <c:v>-82.835437450417203</c:v>
                </c:pt>
                <c:pt idx="3">
                  <c:v>-82.632194026701796</c:v>
                </c:pt>
                <c:pt idx="4">
                  <c:v>-82.430176778500595</c:v>
                </c:pt>
                <c:pt idx="5">
                  <c:v>-82.230162633422907</c:v>
                </c:pt>
                <c:pt idx="6">
                  <c:v>-82.0320427484573</c:v>
                </c:pt>
                <c:pt idx="7">
                  <c:v>-81.836177118903294</c:v>
                </c:pt>
                <c:pt idx="8">
                  <c:v>-81.642465840720504</c:v>
                </c:pt>
                <c:pt idx="9">
                  <c:v>-81.450660053498794</c:v>
                </c:pt>
                <c:pt idx="10">
                  <c:v>-81.261138461107706</c:v>
                </c:pt>
                <c:pt idx="11">
                  <c:v>-81.0733838569993</c:v>
                </c:pt>
                <c:pt idx="12">
                  <c:v>-80.887605633726807</c:v>
                </c:pt>
                <c:pt idx="13">
                  <c:v>-80.703816576541101</c:v>
                </c:pt>
                <c:pt idx="14">
                  <c:v>-80.522114466256795</c:v>
                </c:pt>
                <c:pt idx="15">
                  <c:v>-80.342234425680601</c:v>
                </c:pt>
                <c:pt idx="16">
                  <c:v>-80.164550373919496</c:v>
                </c:pt>
                <c:pt idx="17">
                  <c:v>-79.988938506311897</c:v>
                </c:pt>
                <c:pt idx="18">
                  <c:v>-79.815366889424695</c:v>
                </c:pt>
                <c:pt idx="19">
                  <c:v>-79.643736993893498</c:v>
                </c:pt>
                <c:pt idx="20">
                  <c:v>-79.474276981919701</c:v>
                </c:pt>
                <c:pt idx="21">
                  <c:v>-79.306886706825594</c:v>
                </c:pt>
                <c:pt idx="22">
                  <c:v>-79.141739141365406</c:v>
                </c:pt>
                <c:pt idx="23">
                  <c:v>-78.978789087535304</c:v>
                </c:pt>
                <c:pt idx="24">
                  <c:v>-78.818280294869695</c:v>
                </c:pt>
                <c:pt idx="25">
                  <c:v>-78.659797907471003</c:v>
                </c:pt>
                <c:pt idx="26">
                  <c:v>-78.503825309472106</c:v>
                </c:pt>
                <c:pt idx="27">
                  <c:v>-78.350201093628897</c:v>
                </c:pt>
                <c:pt idx="28">
                  <c:v>-78.198940915542195</c:v>
                </c:pt>
                <c:pt idx="29">
                  <c:v>-78.050139147980502</c:v>
                </c:pt>
                <c:pt idx="30">
                  <c:v>-77.903605512994503</c:v>
                </c:pt>
                <c:pt idx="31">
                  <c:v>-77.759614795320601</c:v>
                </c:pt>
                <c:pt idx="32">
                  <c:v>-77.618147094760104</c:v>
                </c:pt>
                <c:pt idx="33">
                  <c:v>-77.479231372171398</c:v>
                </c:pt>
                <c:pt idx="34">
                  <c:v>-77.342971054682096</c:v>
                </c:pt>
                <c:pt idx="35">
                  <c:v>-77.209206952276304</c:v>
                </c:pt>
                <c:pt idx="36">
                  <c:v>-77.078254808697395</c:v>
                </c:pt>
                <c:pt idx="37">
                  <c:v>-76.950052309567894</c:v>
                </c:pt>
                <c:pt idx="38">
                  <c:v>-76.824596816441399</c:v>
                </c:pt>
                <c:pt idx="39">
                  <c:v>-76.701828804345197</c:v>
                </c:pt>
                <c:pt idx="40">
                  <c:v>-76.581909517095099</c:v>
                </c:pt>
                <c:pt idx="41">
                  <c:v>-76.464712393177805</c:v>
                </c:pt>
                <c:pt idx="42">
                  <c:v>-76.350419859711593</c:v>
                </c:pt>
                <c:pt idx="43">
                  <c:v>-76.238937509504794</c:v>
                </c:pt>
                <c:pt idx="44">
                  <c:v>-76.130403831583607</c:v>
                </c:pt>
                <c:pt idx="45">
                  <c:v>-76.024603871449997</c:v>
                </c:pt>
                <c:pt idx="46">
                  <c:v>-75.921782539691307</c:v>
                </c:pt>
                <c:pt idx="47">
                  <c:v>-75.8219171571277</c:v>
                </c:pt>
                <c:pt idx="48">
                  <c:v>-75.724964368668793</c:v>
                </c:pt>
                <c:pt idx="49">
                  <c:v>-75.630858938685293</c:v>
                </c:pt>
                <c:pt idx="50">
                  <c:v>-75.539706529100201</c:v>
                </c:pt>
                <c:pt idx="51">
                  <c:v>-75.451532483627204</c:v>
                </c:pt>
                <c:pt idx="52">
                  <c:v>-75.366348474173606</c:v>
                </c:pt>
                <c:pt idx="53">
                  <c:v>-75.284131515119</c:v>
                </c:pt>
                <c:pt idx="54">
                  <c:v>-75.204834600734301</c:v>
                </c:pt>
                <c:pt idx="55">
                  <c:v>-75.128542245371406</c:v>
                </c:pt>
                <c:pt idx="56">
                  <c:v>-75.0552782004644</c:v>
                </c:pt>
                <c:pt idx="57">
                  <c:v>-74.985034744025498</c:v>
                </c:pt>
                <c:pt idx="58">
                  <c:v>-74.917760259965206</c:v>
                </c:pt>
                <c:pt idx="59">
                  <c:v>-74.853510449041295</c:v>
                </c:pt>
                <c:pt idx="60">
                  <c:v>-74.792158415285996</c:v>
                </c:pt>
                <c:pt idx="61">
                  <c:v>-74.7338436735226</c:v>
                </c:pt>
                <c:pt idx="62">
                  <c:v>-74.678547915933095</c:v>
                </c:pt>
                <c:pt idx="63">
                  <c:v>-74.6262300782099</c:v>
                </c:pt>
                <c:pt idx="64">
                  <c:v>-74.576943639521502</c:v>
                </c:pt>
                <c:pt idx="65">
                  <c:v>-74.530550454411198</c:v>
                </c:pt>
                <c:pt idx="66">
                  <c:v>-74.487182150984793</c:v>
                </c:pt>
                <c:pt idx="67">
                  <c:v>-74.446713994493294</c:v>
                </c:pt>
                <c:pt idx="68">
                  <c:v>-74.409217428049701</c:v>
                </c:pt>
                <c:pt idx="69">
                  <c:v>-74.374681468899993</c:v>
                </c:pt>
                <c:pt idx="70">
                  <c:v>-74.343100969519</c:v>
                </c:pt>
                <c:pt idx="71">
                  <c:v>-74.314452450528407</c:v>
                </c:pt>
                <c:pt idx="72">
                  <c:v>-74.288698666283395</c:v>
                </c:pt>
                <c:pt idx="73">
                  <c:v>-74.265892032203197</c:v>
                </c:pt>
                <c:pt idx="74">
                  <c:v>-74.246028728214398</c:v>
                </c:pt>
                <c:pt idx="75">
                  <c:v>-74.229097401093199</c:v>
                </c:pt>
                <c:pt idx="76">
                  <c:v>-74.215069409693001</c:v>
                </c:pt>
                <c:pt idx="77">
                  <c:v>-74.203964810651598</c:v>
                </c:pt>
                <c:pt idx="78">
                  <c:v>-74.195775907207107</c:v>
                </c:pt>
                <c:pt idx="79">
                  <c:v>-74.190504521241806</c:v>
                </c:pt>
                <c:pt idx="80">
                  <c:v>-74.188163228461505</c:v>
                </c:pt>
                <c:pt idx="81">
                  <c:v>-74.188756530020498</c:v>
                </c:pt>
                <c:pt idx="82">
                  <c:v>-74.192279560721602</c:v>
                </c:pt>
                <c:pt idx="83">
                  <c:v>-74.198710872489102</c:v>
                </c:pt>
                <c:pt idx="84">
                  <c:v>-74.208051105748496</c:v>
                </c:pt>
                <c:pt idx="85">
                  <c:v>-74.220302460165598</c:v>
                </c:pt>
                <c:pt idx="86">
                  <c:v>-74.235473150653306</c:v>
                </c:pt>
                <c:pt idx="87">
                  <c:v>-74.253556144169806</c:v>
                </c:pt>
                <c:pt idx="88">
                  <c:v>-74.274555955749804</c:v>
                </c:pt>
                <c:pt idx="89">
                  <c:v>-74.298467814004596</c:v>
                </c:pt>
                <c:pt idx="90">
                  <c:v>-74.325358176296007</c:v>
                </c:pt>
                <c:pt idx="91">
                  <c:v>-74.355192785453895</c:v>
                </c:pt>
                <c:pt idx="92">
                  <c:v>-74.387982886837307</c:v>
                </c:pt>
                <c:pt idx="93">
                  <c:v>-74.423726471788797</c:v>
                </c:pt>
                <c:pt idx="94">
                  <c:v>-74.462393678352697</c:v>
                </c:pt>
                <c:pt idx="95">
                  <c:v>-74.504057560016406</c:v>
                </c:pt>
                <c:pt idx="96">
                  <c:v>-74.548656764240704</c:v>
                </c:pt>
                <c:pt idx="97">
                  <c:v>-74.596220916854094</c:v>
                </c:pt>
                <c:pt idx="98">
                  <c:v>-74.646754576572107</c:v>
                </c:pt>
                <c:pt idx="99">
                  <c:v>-74.700214036711003</c:v>
                </c:pt>
                <c:pt idx="100">
                  <c:v>-74.756726705892305</c:v>
                </c:pt>
                <c:pt idx="101">
                  <c:v>-74.816254166016904</c:v>
                </c:pt>
                <c:pt idx="102">
                  <c:v>-74.878734438204802</c:v>
                </c:pt>
                <c:pt idx="103">
                  <c:v>-74.944128360435997</c:v>
                </c:pt>
                <c:pt idx="104">
                  <c:v>-75.012607299876606</c:v>
                </c:pt>
                <c:pt idx="105">
                  <c:v>-75.084042184198495</c:v>
                </c:pt>
                <c:pt idx="106">
                  <c:v>-75.158554009287798</c:v>
                </c:pt>
                <c:pt idx="107">
                  <c:v>-75.236038736515795</c:v>
                </c:pt>
                <c:pt idx="108">
                  <c:v>-75.316395596494303</c:v>
                </c:pt>
                <c:pt idx="109">
                  <c:v>-75.399796875973394</c:v>
                </c:pt>
                <c:pt idx="110">
                  <c:v>-75.486108485360006</c:v>
                </c:pt>
                <c:pt idx="111">
                  <c:v>-75.575481148375701</c:v>
                </c:pt>
                <c:pt idx="112">
                  <c:v>-75.667780619422402</c:v>
                </c:pt>
                <c:pt idx="113">
                  <c:v>-75.7629011123813</c:v>
                </c:pt>
                <c:pt idx="114">
                  <c:v>-75.861063112024397</c:v>
                </c:pt>
                <c:pt idx="115">
                  <c:v>-75.962103342039498</c:v>
                </c:pt>
                <c:pt idx="116">
                  <c:v>-76.066107672450897</c:v>
                </c:pt>
                <c:pt idx="117">
                  <c:v>-76.172995781766303</c:v>
                </c:pt>
                <c:pt idx="118">
                  <c:v>-76.282757245410707</c:v>
                </c:pt>
                <c:pt idx="119">
                  <c:v>-76.395328949875605</c:v>
                </c:pt>
                <c:pt idx="120">
                  <c:v>-76.510873990556206</c:v>
                </c:pt>
                <c:pt idx="121">
                  <c:v>-76.629229740702101</c:v>
                </c:pt>
                <c:pt idx="122">
                  <c:v>-76.750310692294306</c:v>
                </c:pt>
                <c:pt idx="123">
                  <c:v>-76.874216225069006</c:v>
                </c:pt>
                <c:pt idx="124">
                  <c:v>-77.000790476862605</c:v>
                </c:pt>
                <c:pt idx="125">
                  <c:v>-77.130286043145802</c:v>
                </c:pt>
                <c:pt idx="126">
                  <c:v>-77.262396589149205</c:v>
                </c:pt>
                <c:pt idx="127">
                  <c:v>-77.397117985365895</c:v>
                </c:pt>
                <c:pt idx="128">
                  <c:v>-77.534478532652102</c:v>
                </c:pt>
                <c:pt idx="129">
                  <c:v>-77.674543011960694</c:v>
                </c:pt>
                <c:pt idx="130">
                  <c:v>-77.817126653577702</c:v>
                </c:pt>
                <c:pt idx="131">
                  <c:v>-77.962161282072003</c:v>
                </c:pt>
                <c:pt idx="132">
                  <c:v>-78.109619424871696</c:v>
                </c:pt>
                <c:pt idx="133">
                  <c:v>-78.259547732175207</c:v>
                </c:pt>
                <c:pt idx="134">
                  <c:v>-78.412028685889794</c:v>
                </c:pt>
                <c:pt idx="135">
                  <c:v>-78.566865388046494</c:v>
                </c:pt>
                <c:pt idx="136">
                  <c:v>-78.723949340163102</c:v>
                </c:pt>
                <c:pt idx="137">
                  <c:v>-78.883243477551204</c:v>
                </c:pt>
                <c:pt idx="138">
                  <c:v>-79.044834214512505</c:v>
                </c:pt>
                <c:pt idx="139">
                  <c:v>-79.208572145620593</c:v>
                </c:pt>
                <c:pt idx="140">
                  <c:v>-79.374801273134594</c:v>
                </c:pt>
                <c:pt idx="141">
                  <c:v>-79.543138089249496</c:v>
                </c:pt>
                <c:pt idx="142">
                  <c:v>-79.713560197533297</c:v>
                </c:pt>
                <c:pt idx="143">
                  <c:v>-79.8861227276671</c:v>
                </c:pt>
                <c:pt idx="144">
                  <c:v>-80.060929370161105</c:v>
                </c:pt>
                <c:pt idx="145">
                  <c:v>-80.237779193948498</c:v>
                </c:pt>
                <c:pt idx="146">
                  <c:v>-80.416581304395507</c:v>
                </c:pt>
                <c:pt idx="147">
                  <c:v>-80.597328002420696</c:v>
                </c:pt>
                <c:pt idx="148">
                  <c:v>-80.780148735425797</c:v>
                </c:pt>
                <c:pt idx="149">
                  <c:v>-80.9648992379974</c:v>
                </c:pt>
                <c:pt idx="150">
                  <c:v>-81.151980961042796</c:v>
                </c:pt>
                <c:pt idx="151">
                  <c:v>-81.340712381320202</c:v>
                </c:pt>
                <c:pt idx="152">
                  <c:v>-81.531677094395107</c:v>
                </c:pt>
                <c:pt idx="153">
                  <c:v>-81.724507667335303</c:v>
                </c:pt>
                <c:pt idx="154">
                  <c:v>-81.919254365197901</c:v>
                </c:pt>
                <c:pt idx="155">
                  <c:v>-82.116058079682006</c:v>
                </c:pt>
                <c:pt idx="156">
                  <c:v>-82.315320876228895</c:v>
                </c:pt>
                <c:pt idx="157">
                  <c:v>-82.517106469287896</c:v>
                </c:pt>
                <c:pt idx="158">
                  <c:v>-82.720822697903998</c:v>
                </c:pt>
                <c:pt idx="159">
                  <c:v>-82.925731229570403</c:v>
                </c:pt>
                <c:pt idx="160">
                  <c:v>-83.057543054509196</c:v>
                </c:pt>
                <c:pt idx="161">
                  <c:v>-83.123523781066993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8C0-44BA-9281-10AD7365D3A3}"/>
            </c:ext>
          </c:extLst>
        </c:ser>
        <c:ser>
          <c:idx val="10"/>
          <c:order val="5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BeachMarksvsPrediction!$S$9:$S$200</c:f>
              <c:numCache>
                <c:formatCode>0.00E+00</c:formatCode>
                <c:ptCount val="192"/>
                <c:pt idx="0">
                  <c:v>15.7158530019511</c:v>
                </c:pt>
                <c:pt idx="1">
                  <c:v>15.6744135104981</c:v>
                </c:pt>
                <c:pt idx="2">
                  <c:v>15.6103401827292</c:v>
                </c:pt>
                <c:pt idx="3">
                  <c:v>15.539382083357401</c:v>
                </c:pt>
                <c:pt idx="4">
                  <c:v>15.461001315556601</c:v>
                </c:pt>
                <c:pt idx="5">
                  <c:v>15.3746856620314</c:v>
                </c:pt>
                <c:pt idx="6">
                  <c:v>15.280400147853699</c:v>
                </c:pt>
                <c:pt idx="7">
                  <c:v>15.178661299660099</c:v>
                </c:pt>
                <c:pt idx="8">
                  <c:v>15.0702322628981</c:v>
                </c:pt>
                <c:pt idx="9">
                  <c:v>14.9560946796138</c:v>
                </c:pt>
                <c:pt idx="10">
                  <c:v>14.836729661328</c:v>
                </c:pt>
                <c:pt idx="11">
                  <c:v>14.712328714995</c:v>
                </c:pt>
                <c:pt idx="12">
                  <c:v>14.5832755493366</c:v>
                </c:pt>
                <c:pt idx="13">
                  <c:v>14.4497155496112</c:v>
                </c:pt>
                <c:pt idx="14">
                  <c:v>14.311873105993699</c:v>
                </c:pt>
                <c:pt idx="15">
                  <c:v>14.1698768873764</c:v>
                </c:pt>
                <c:pt idx="16">
                  <c:v>14.023856799351</c:v>
                </c:pt>
                <c:pt idx="17">
                  <c:v>13.8740879273958</c:v>
                </c:pt>
                <c:pt idx="18">
                  <c:v>13.7206944238297</c:v>
                </c:pt>
                <c:pt idx="19">
                  <c:v>13.563864367775601</c:v>
                </c:pt>
                <c:pt idx="20">
                  <c:v>13.4035862552581</c:v>
                </c:pt>
                <c:pt idx="21">
                  <c:v>13.2399418475531</c:v>
                </c:pt>
                <c:pt idx="22">
                  <c:v>13.073155138230099</c:v>
                </c:pt>
                <c:pt idx="23">
                  <c:v>12.9035078618803</c:v>
                </c:pt>
                <c:pt idx="24">
                  <c:v>12.730685547974099</c:v>
                </c:pt>
                <c:pt idx="25">
                  <c:v>12.5550370759691</c:v>
                </c:pt>
                <c:pt idx="26">
                  <c:v>12.376467043949299</c:v>
                </c:pt>
                <c:pt idx="27">
                  <c:v>12.195165903596999</c:v>
                </c:pt>
                <c:pt idx="28">
                  <c:v>12.011185024014701</c:v>
                </c:pt>
                <c:pt idx="29">
                  <c:v>11.824645340278501</c:v>
                </c:pt>
                <c:pt idx="30">
                  <c:v>11.635297235833001</c:v>
                </c:pt>
                <c:pt idx="31">
                  <c:v>11.443581820072501</c:v>
                </c:pt>
                <c:pt idx="32">
                  <c:v>11.249422691203399</c:v>
                </c:pt>
                <c:pt idx="33">
                  <c:v>11.052867713854701</c:v>
                </c:pt>
                <c:pt idx="34">
                  <c:v>10.8540473882182</c:v>
                </c:pt>
                <c:pt idx="35">
                  <c:v>10.652702315866099</c:v>
                </c:pt>
                <c:pt idx="36">
                  <c:v>10.449302323509899</c:v>
                </c:pt>
                <c:pt idx="37">
                  <c:v>10.243766725694201</c:v>
                </c:pt>
                <c:pt idx="38">
                  <c:v>10.036094129754501</c:v>
                </c:pt>
                <c:pt idx="39">
                  <c:v>9.8261785449873003</c:v>
                </c:pt>
                <c:pt idx="40">
                  <c:v>9.6143088330686997</c:v>
                </c:pt>
                <c:pt idx="41">
                  <c:v>9.4003100192531992</c:v>
                </c:pt>
                <c:pt idx="42">
                  <c:v>9.1845268735084993</c:v>
                </c:pt>
                <c:pt idx="43">
                  <c:v>8.9668091373130991</c:v>
                </c:pt>
                <c:pt idx="44">
                  <c:v>8.7474455972910992</c:v>
                </c:pt>
                <c:pt idx="45">
                  <c:v>8.5259945781903994</c:v>
                </c:pt>
                <c:pt idx="46">
                  <c:v>8.3029672511441994</c:v>
                </c:pt>
                <c:pt idx="47">
                  <c:v>8.0783619123660007</c:v>
                </c:pt>
                <c:pt idx="48">
                  <c:v>7.8521325154986004</c:v>
                </c:pt>
                <c:pt idx="49">
                  <c:v>7.6241699979171997</c:v>
                </c:pt>
                <c:pt idx="50">
                  <c:v>7.3947659897653004</c:v>
                </c:pt>
                <c:pt idx="51">
                  <c:v>7.1640214346414002</c:v>
                </c:pt>
                <c:pt idx="52">
                  <c:v>6.9319887804283997</c:v>
                </c:pt>
                <c:pt idx="53">
                  <c:v>6.6986032244400997</c:v>
                </c:pt>
                <c:pt idx="54">
                  <c:v>6.4637334150981003</c:v>
                </c:pt>
                <c:pt idx="55">
                  <c:v>6.2276668204494996</c:v>
                </c:pt>
                <c:pt idx="56">
                  <c:v>5.9905572105726002</c:v>
                </c:pt>
                <c:pt idx="57">
                  <c:v>5.7524629338021001</c:v>
                </c:pt>
                <c:pt idx="58">
                  <c:v>5.5132652913533002</c:v>
                </c:pt>
                <c:pt idx="59">
                  <c:v>5.2731934682133996</c:v>
                </c:pt>
                <c:pt idx="60">
                  <c:v>5.0317550407956002</c:v>
                </c:pt>
                <c:pt idx="61">
                  <c:v>4.7895150374369004</c:v>
                </c:pt>
                <c:pt idx="62">
                  <c:v>4.5465087958044004</c:v>
                </c:pt>
                <c:pt idx="63">
                  <c:v>4.3026653386528997</c:v>
                </c:pt>
                <c:pt idx="64">
                  <c:v>4.0583496209375998</c:v>
                </c:pt>
                <c:pt idx="65">
                  <c:v>3.8129268761014998</c:v>
                </c:pt>
                <c:pt idx="66">
                  <c:v>3.5671443874326001</c:v>
                </c:pt>
                <c:pt idx="67">
                  <c:v>3.3203822039986002</c:v>
                </c:pt>
                <c:pt idx="68">
                  <c:v>3.0731657114747</c:v>
                </c:pt>
                <c:pt idx="69">
                  <c:v>2.8255602007095999</c:v>
                </c:pt>
                <c:pt idx="70">
                  <c:v>2.5776068466101001</c:v>
                </c:pt>
                <c:pt idx="71">
                  <c:v>2.3291942041659</c:v>
                </c:pt>
                <c:pt idx="72">
                  <c:v>2.0800231179158999</c:v>
                </c:pt>
                <c:pt idx="73">
                  <c:v>1.8306201823813</c:v>
                </c:pt>
                <c:pt idx="74">
                  <c:v>1.5810482230677001</c:v>
                </c:pt>
                <c:pt idx="75">
                  <c:v>1.331347565423</c:v>
                </c:pt>
                <c:pt idx="76">
                  <c:v>1.0812537731495999</c:v>
                </c:pt>
                <c:pt idx="77">
                  <c:v>0.83114765721429995</c:v>
                </c:pt>
                <c:pt idx="78">
                  <c:v>0.58085435563989996</c:v>
                </c:pt>
                <c:pt idx="79">
                  <c:v>0.33028812397239998</c:v>
                </c:pt>
                <c:pt idx="80">
                  <c:v>7.9805922422800005E-2</c:v>
                </c:pt>
                <c:pt idx="81">
                  <c:v>-0.17065840278719999</c:v>
                </c:pt>
                <c:pt idx="82">
                  <c:v>-0.42100802084119998</c:v>
                </c:pt>
                <c:pt idx="83">
                  <c:v>-0.67131647847130005</c:v>
                </c:pt>
                <c:pt idx="84">
                  <c:v>-0.92162857057100001</c:v>
                </c:pt>
                <c:pt idx="85">
                  <c:v>-1.171739921778</c:v>
                </c:pt>
                <c:pt idx="86">
                  <c:v>-1.4217181251772</c:v>
                </c:pt>
                <c:pt idx="87">
                  <c:v>-1.6714247138934</c:v>
                </c:pt>
                <c:pt idx="88">
                  <c:v>-1.9208667003369</c:v>
                </c:pt>
                <c:pt idx="89">
                  <c:v>-2.1698354590533002</c:v>
                </c:pt>
                <c:pt idx="90">
                  <c:v>-2.4187542079109998</c:v>
                </c:pt>
                <c:pt idx="91">
                  <c:v>-2.6671026334914001</c:v>
                </c:pt>
                <c:pt idx="92">
                  <c:v>-2.9149649026795998</c:v>
                </c:pt>
                <c:pt idx="93">
                  <c:v>-3.1623463536365999</c:v>
                </c:pt>
                <c:pt idx="94">
                  <c:v>-3.4090376438735999</c:v>
                </c:pt>
                <c:pt idx="95">
                  <c:v>-3.6554543600164999</c:v>
                </c:pt>
                <c:pt idx="96">
                  <c:v>-3.901162300038</c:v>
                </c:pt>
                <c:pt idx="97">
                  <c:v>-4.1462310905414004</c:v>
                </c:pt>
                <c:pt idx="98">
                  <c:v>-4.3905561668519004</c:v>
                </c:pt>
                <c:pt idx="99">
                  <c:v>-4.6338660578206996</c:v>
                </c:pt>
                <c:pt idx="100">
                  <c:v>-4.8766710352476998</c:v>
                </c:pt>
                <c:pt idx="101">
                  <c:v>-5.1186999820279997</c:v>
                </c:pt>
                <c:pt idx="102">
                  <c:v>-5.3596270090882996</c:v>
                </c:pt>
                <c:pt idx="103">
                  <c:v>-5.5992758220688001</c:v>
                </c:pt>
                <c:pt idx="104">
                  <c:v>-5.8382233316052998</c:v>
                </c:pt>
                <c:pt idx="105">
                  <c:v>-6.0759355202896996</c:v>
                </c:pt>
                <c:pt idx="106">
                  <c:v>-6.3127480932031004</c:v>
                </c:pt>
                <c:pt idx="107">
                  <c:v>-6.5482733291841999</c:v>
                </c:pt>
                <c:pt idx="108">
                  <c:v>-6.7822232618524998</c:v>
                </c:pt>
                <c:pt idx="109">
                  <c:v>-7.0151147899963</c:v>
                </c:pt>
                <c:pt idx="110">
                  <c:v>-7.2465373381478999</c:v>
                </c:pt>
                <c:pt idx="111">
                  <c:v>-7.4768290942673996</c:v>
                </c:pt>
                <c:pt idx="112">
                  <c:v>-7.705577750822</c:v>
                </c:pt>
                <c:pt idx="113">
                  <c:v>-7.9325068901742002</c:v>
                </c:pt>
                <c:pt idx="114">
                  <c:v>-8.1581090730387</c:v>
                </c:pt>
                <c:pt idx="115">
                  <c:v>-8.3819713732454009</c:v>
                </c:pt>
                <c:pt idx="116">
                  <c:v>-8.6042588089236993</c:v>
                </c:pt>
                <c:pt idx="117">
                  <c:v>-8.8247836934737993</c:v>
                </c:pt>
                <c:pt idx="118">
                  <c:v>-9.0435274371220995</c:v>
                </c:pt>
                <c:pt idx="119">
                  <c:v>-9.2603617857183007</c:v>
                </c:pt>
                <c:pt idx="120">
                  <c:v>-9.4755624217863996</c:v>
                </c:pt>
                <c:pt idx="121">
                  <c:v>-9.6887785064926</c:v>
                </c:pt>
                <c:pt idx="122">
                  <c:v>-9.8998253738933997</c:v>
                </c:pt>
                <c:pt idx="123">
                  <c:v>-10.1088478484397</c:v>
                </c:pt>
                <c:pt idx="124">
                  <c:v>-10.315574972234201</c:v>
                </c:pt>
                <c:pt idx="125">
                  <c:v>-10.520416142944701</c:v>
                </c:pt>
                <c:pt idx="126">
                  <c:v>-10.7228944660257</c:v>
                </c:pt>
                <c:pt idx="127">
                  <c:v>-10.9230260865434</c:v>
                </c:pt>
                <c:pt idx="128">
                  <c:v>-11.1208612098669</c:v>
                </c:pt>
                <c:pt idx="129">
                  <c:v>-11.3164870129023</c:v>
                </c:pt>
                <c:pt idx="130">
                  <c:v>-11.5096346161064</c:v>
                </c:pt>
                <c:pt idx="131">
                  <c:v>-11.700205026220001</c:v>
                </c:pt>
                <c:pt idx="132">
                  <c:v>-11.888138103033899</c:v>
                </c:pt>
                <c:pt idx="133">
                  <c:v>-12.073463405651401</c:v>
                </c:pt>
                <c:pt idx="134">
                  <c:v>-12.256255422137</c:v>
                </c:pt>
                <c:pt idx="135">
                  <c:v>-12.4362588025466</c:v>
                </c:pt>
                <c:pt idx="136">
                  <c:v>-12.6133338605381</c:v>
                </c:pt>
                <c:pt idx="137">
                  <c:v>-12.787414691294</c:v>
                </c:pt>
                <c:pt idx="138">
                  <c:v>-12.958553561693201</c:v>
                </c:pt>
                <c:pt idx="139">
                  <c:v>-13.126548791943099</c:v>
                </c:pt>
                <c:pt idx="140">
                  <c:v>-13.291691939107301</c:v>
                </c:pt>
                <c:pt idx="141">
                  <c:v>-13.453522011115099</c:v>
                </c:pt>
                <c:pt idx="142">
                  <c:v>-13.611929855790599</c:v>
                </c:pt>
                <c:pt idx="143">
                  <c:v>-13.7668663600521</c:v>
                </c:pt>
                <c:pt idx="144">
                  <c:v>-13.9183203376035</c:v>
                </c:pt>
                <c:pt idx="145">
                  <c:v>-14.066010626705401</c:v>
                </c:pt>
                <c:pt idx="146">
                  <c:v>-14.2097417280906</c:v>
                </c:pt>
                <c:pt idx="147">
                  <c:v>-14.349345813449499</c:v>
                </c:pt>
                <c:pt idx="148">
                  <c:v>-14.4847048927085</c:v>
                </c:pt>
                <c:pt idx="149">
                  <c:v>-14.615466211845201</c:v>
                </c:pt>
                <c:pt idx="150">
                  <c:v>-14.741671358774701</c:v>
                </c:pt>
                <c:pt idx="151">
                  <c:v>-14.862698903941601</c:v>
                </c:pt>
                <c:pt idx="152">
                  <c:v>-14.9788082277037</c:v>
                </c:pt>
                <c:pt idx="153">
                  <c:v>-15.089544484601801</c:v>
                </c:pt>
                <c:pt idx="154">
                  <c:v>-15.194360234039401</c:v>
                </c:pt>
                <c:pt idx="155">
                  <c:v>-15.292195357951099</c:v>
                </c:pt>
                <c:pt idx="156">
                  <c:v>-15.3816473737241</c:v>
                </c:pt>
                <c:pt idx="157">
                  <c:v>-15.4614101566433</c:v>
                </c:pt>
                <c:pt idx="158">
                  <c:v>-15.5316592444177</c:v>
                </c:pt>
                <c:pt idx="159">
                  <c:v>-15.595007870793999</c:v>
                </c:pt>
                <c:pt idx="160">
                  <c:v>-15.6342131575254</c:v>
                </c:pt>
                <c:pt idx="161">
                  <c:v>-15.6722360159198</c:v>
                </c:pt>
              </c:numCache>
            </c:numRef>
          </c:xVal>
          <c:yVal>
            <c:numRef>
              <c:f>BeachMarksvsPrediction!$T$9:$T$200</c:f>
              <c:numCache>
                <c:formatCode>0.00E+00</c:formatCode>
                <c:ptCount val="192"/>
                <c:pt idx="0">
                  <c:v>-82.669428838120496</c:v>
                </c:pt>
                <c:pt idx="1">
                  <c:v>-82.4975770115025</c:v>
                </c:pt>
                <c:pt idx="2">
                  <c:v>-82.256113786791801</c:v>
                </c:pt>
                <c:pt idx="3">
                  <c:v>-82.015874097919905</c:v>
                </c:pt>
                <c:pt idx="4">
                  <c:v>-81.777731368489597</c:v>
                </c:pt>
                <c:pt idx="5">
                  <c:v>-81.542398706331099</c:v>
                </c:pt>
                <c:pt idx="6">
                  <c:v>-81.310053062416898</c:v>
                </c:pt>
                <c:pt idx="7">
                  <c:v>-81.080922723578794</c:v>
                </c:pt>
                <c:pt idx="8">
                  <c:v>-80.854863688306295</c:v>
                </c:pt>
                <c:pt idx="9">
                  <c:v>-80.632042982304995</c:v>
                </c:pt>
                <c:pt idx="10">
                  <c:v>-80.412029674447993</c:v>
                </c:pt>
                <c:pt idx="11">
                  <c:v>-80.194422750826703</c:v>
                </c:pt>
                <c:pt idx="12">
                  <c:v>-79.9795605815941</c:v>
                </c:pt>
                <c:pt idx="13">
                  <c:v>-79.767464268383506</c:v>
                </c:pt>
                <c:pt idx="14">
                  <c:v>-79.558240362606</c:v>
                </c:pt>
                <c:pt idx="15">
                  <c:v>-79.351798376668896</c:v>
                </c:pt>
                <c:pt idx="16">
                  <c:v>-79.148043356111103</c:v>
                </c:pt>
                <c:pt idx="17">
                  <c:v>-78.947085888516298</c:v>
                </c:pt>
                <c:pt idx="18">
                  <c:v>-78.748863130388102</c:v>
                </c:pt>
                <c:pt idx="19">
                  <c:v>-78.553458358865896</c:v>
                </c:pt>
                <c:pt idx="20">
                  <c:v>-78.360754693759702</c:v>
                </c:pt>
                <c:pt idx="21">
                  <c:v>-78.170772312786895</c:v>
                </c:pt>
                <c:pt idx="22">
                  <c:v>-77.983669044003406</c:v>
                </c:pt>
                <c:pt idx="23">
                  <c:v>-77.7996243663966</c:v>
                </c:pt>
                <c:pt idx="24">
                  <c:v>-77.618190558494803</c:v>
                </c:pt>
                <c:pt idx="25">
                  <c:v>-77.439655244477805</c:v>
                </c:pt>
                <c:pt idx="26">
                  <c:v>-77.263844972952796</c:v>
                </c:pt>
                <c:pt idx="27">
                  <c:v>-77.090875556031605</c:v>
                </c:pt>
                <c:pt idx="28">
                  <c:v>-76.920751731346698</c:v>
                </c:pt>
                <c:pt idx="29">
                  <c:v>-76.753581173667897</c:v>
                </c:pt>
                <c:pt idx="30">
                  <c:v>-76.589152247428999</c:v>
                </c:pt>
                <c:pt idx="31">
                  <c:v>-76.427821044187098</c:v>
                </c:pt>
                <c:pt idx="32">
                  <c:v>-76.269464477349203</c:v>
                </c:pt>
                <c:pt idx="33">
                  <c:v>-76.114083436239</c:v>
                </c:pt>
                <c:pt idx="34">
                  <c:v>-75.961769316156804</c:v>
                </c:pt>
                <c:pt idx="35">
                  <c:v>-75.812317739013295</c:v>
                </c:pt>
                <c:pt idx="36">
                  <c:v>-75.666052516540901</c:v>
                </c:pt>
                <c:pt idx="37">
                  <c:v>-75.522885623950103</c:v>
                </c:pt>
                <c:pt idx="38">
                  <c:v>-75.382811172020098</c:v>
                </c:pt>
                <c:pt idx="39">
                  <c:v>-75.245765264838894</c:v>
                </c:pt>
                <c:pt idx="40">
                  <c:v>-75.111931369473893</c:v>
                </c:pt>
                <c:pt idx="41">
                  <c:v>-74.981196993704302</c:v>
                </c:pt>
                <c:pt idx="42">
                  <c:v>-74.853775597277107</c:v>
                </c:pt>
                <c:pt idx="43">
                  <c:v>-74.729571343801695</c:v>
                </c:pt>
                <c:pt idx="44">
                  <c:v>-74.608733547442199</c:v>
                </c:pt>
                <c:pt idx="45">
                  <c:v>-74.4910195967269</c:v>
                </c:pt>
                <c:pt idx="46">
                  <c:v>-74.376691527231898</c:v>
                </c:pt>
                <c:pt idx="47">
                  <c:v>-74.265708661607604</c:v>
                </c:pt>
                <c:pt idx="48">
                  <c:v>-74.158003243028105</c:v>
                </c:pt>
                <c:pt idx="49">
                  <c:v>-74.053498429554594</c:v>
                </c:pt>
                <c:pt idx="50">
                  <c:v>-73.952317109262793</c:v>
                </c:pt>
                <c:pt idx="51">
                  <c:v>-73.854483308468701</c:v>
                </c:pt>
                <c:pt idx="52">
                  <c:v>-73.759995246365605</c:v>
                </c:pt>
                <c:pt idx="53">
                  <c:v>-73.668815474155195</c:v>
                </c:pt>
                <c:pt idx="54">
                  <c:v>-73.580913870910805</c:v>
                </c:pt>
                <c:pt idx="55">
                  <c:v>-73.496422665166904</c:v>
                </c:pt>
                <c:pt idx="56">
                  <c:v>-73.4153792021459</c:v>
                </c:pt>
                <c:pt idx="57">
                  <c:v>-73.337745869448199</c:v>
                </c:pt>
                <c:pt idx="58">
                  <c:v>-73.263424694561493</c:v>
                </c:pt>
                <c:pt idx="59">
                  <c:v>-73.192452590469898</c:v>
                </c:pt>
                <c:pt idx="60">
                  <c:v>-73.124678888901201</c:v>
                </c:pt>
                <c:pt idx="61">
                  <c:v>-73.060257045788504</c:v>
                </c:pt>
                <c:pt idx="62">
                  <c:v>-72.999175181788502</c:v>
                </c:pt>
                <c:pt idx="63">
                  <c:v>-72.941392512910497</c:v>
                </c:pt>
                <c:pt idx="64">
                  <c:v>-72.886964687574803</c:v>
                </c:pt>
                <c:pt idx="65">
                  <c:v>-72.835734626734506</c:v>
                </c:pt>
                <c:pt idx="66">
                  <c:v>-72.787853461566201</c:v>
                </c:pt>
                <c:pt idx="67">
                  <c:v>-72.743189974761805</c:v>
                </c:pt>
                <c:pt idx="68">
                  <c:v>-72.701818813045193</c:v>
                </c:pt>
                <c:pt idx="69">
                  <c:v>-72.663722188520396</c:v>
                </c:pt>
                <c:pt idx="70">
                  <c:v>-72.628889028215497</c:v>
                </c:pt>
                <c:pt idx="71">
                  <c:v>-72.597299948072802</c:v>
                </c:pt>
                <c:pt idx="72">
                  <c:v>-72.568922942674405</c:v>
                </c:pt>
                <c:pt idx="73">
                  <c:v>-72.543806836888095</c:v>
                </c:pt>
                <c:pt idx="74">
                  <c:v>-72.521926369076596</c:v>
                </c:pt>
                <c:pt idx="75">
                  <c:v>-72.503248082245094</c:v>
                </c:pt>
                <c:pt idx="76">
                  <c:v>-72.487725673247098</c:v>
                </c:pt>
                <c:pt idx="77">
                  <c:v>-72.475382183800406</c:v>
                </c:pt>
                <c:pt idx="78">
                  <c:v>-72.466230924732102</c:v>
                </c:pt>
                <c:pt idx="79">
                  <c:v>-72.460300602332495</c:v>
                </c:pt>
                <c:pt idx="80">
                  <c:v>-72.457621979540704</c:v>
                </c:pt>
                <c:pt idx="81">
                  <c:v>-72.458196192362493</c:v>
                </c:pt>
                <c:pt idx="82">
                  <c:v>-72.462010396832198</c:v>
                </c:pt>
                <c:pt idx="83">
                  <c:v>-72.469044148853101</c:v>
                </c:pt>
                <c:pt idx="84">
                  <c:v>-72.479296353510804</c:v>
                </c:pt>
                <c:pt idx="85">
                  <c:v>-72.492764334427505</c:v>
                </c:pt>
                <c:pt idx="86">
                  <c:v>-72.509451157337395</c:v>
                </c:pt>
                <c:pt idx="87">
                  <c:v>-72.529345275385893</c:v>
                </c:pt>
                <c:pt idx="88">
                  <c:v>-72.5524515951073</c:v>
                </c:pt>
                <c:pt idx="89">
                  <c:v>-72.578756529902407</c:v>
                </c:pt>
                <c:pt idx="90">
                  <c:v>-72.608319729165999</c:v>
                </c:pt>
                <c:pt idx="91">
                  <c:v>-72.641103153533294</c:v>
                </c:pt>
                <c:pt idx="92">
                  <c:v>-72.677125296169905</c:v>
                </c:pt>
                <c:pt idx="93">
                  <c:v>-72.716390610808503</c:v>
                </c:pt>
                <c:pt idx="94">
                  <c:v>-72.758875397478207</c:v>
                </c:pt>
                <c:pt idx="95">
                  <c:v>-72.804673256459296</c:v>
                </c:pt>
                <c:pt idx="96">
                  <c:v>-72.853729453883304</c:v>
                </c:pt>
                <c:pt idx="97">
                  <c:v>-72.906085396085004</c:v>
                </c:pt>
                <c:pt idx="98">
                  <c:v>-72.961747600156102</c:v>
                </c:pt>
                <c:pt idx="99">
                  <c:v>-73.020672944716793</c:v>
                </c:pt>
                <c:pt idx="100">
                  <c:v>-73.083015368762503</c:v>
                </c:pt>
                <c:pt idx="101">
                  <c:v>-73.148734595099697</c:v>
                </c:pt>
                <c:pt idx="102">
                  <c:v>-73.217747547613698</c:v>
                </c:pt>
                <c:pt idx="103">
                  <c:v>-73.289998110377297</c:v>
                </c:pt>
                <c:pt idx="104">
                  <c:v>-73.365679270941499</c:v>
                </c:pt>
                <c:pt idx="105">
                  <c:v>-73.444656716314597</c:v>
                </c:pt>
                <c:pt idx="106">
                  <c:v>-73.527074197320104</c:v>
                </c:pt>
                <c:pt idx="107">
                  <c:v>-73.612825454571606</c:v>
                </c:pt>
                <c:pt idx="108">
                  <c:v>-73.701819749052106</c:v>
                </c:pt>
                <c:pt idx="109">
                  <c:v>-73.794270695942103</c:v>
                </c:pt>
                <c:pt idx="110">
                  <c:v>-73.890034316318406</c:v>
                </c:pt>
                <c:pt idx="111">
                  <c:v>-73.989254198951102</c:v>
                </c:pt>
                <c:pt idx="112">
                  <c:v>-74.0917506229098</c:v>
                </c:pt>
                <c:pt idx="113">
                  <c:v>-74.197399823480097</c:v>
                </c:pt>
                <c:pt idx="114">
                  <c:v>-74.306465532956395</c:v>
                </c:pt>
                <c:pt idx="115">
                  <c:v>-74.418798729320102</c:v>
                </c:pt>
                <c:pt idx="116">
                  <c:v>-74.534516485372194</c:v>
                </c:pt>
                <c:pt idx="117">
                  <c:v>-74.653525192547207</c:v>
                </c:pt>
                <c:pt idx="118">
                  <c:v>-74.775787329827807</c:v>
                </c:pt>
                <c:pt idx="119">
                  <c:v>-74.901213342869397</c:v>
                </c:pt>
                <c:pt idx="120">
                  <c:v>-75.029992309677795</c:v>
                </c:pt>
                <c:pt idx="121">
                  <c:v>-75.161968383453001</c:v>
                </c:pt>
                <c:pt idx="122">
                  <c:v>-75.297059502272603</c:v>
                </c:pt>
                <c:pt idx="123">
                  <c:v>-75.435367547308104</c:v>
                </c:pt>
                <c:pt idx="124">
                  <c:v>-75.576710536814204</c:v>
                </c:pt>
                <c:pt idx="125">
                  <c:v>-75.721379125177194</c:v>
                </c:pt>
                <c:pt idx="126">
                  <c:v>-75.869049022383095</c:v>
                </c:pt>
                <c:pt idx="127">
                  <c:v>-76.019726977118907</c:v>
                </c:pt>
                <c:pt idx="128">
                  <c:v>-76.173457877475101</c:v>
                </c:pt>
                <c:pt idx="129">
                  <c:v>-76.330334903579896</c:v>
                </c:pt>
                <c:pt idx="130">
                  <c:v>-76.490177114517394</c:v>
                </c:pt>
                <c:pt idx="131">
                  <c:v>-76.652931748738595</c:v>
                </c:pt>
                <c:pt idx="132">
                  <c:v>-76.818581785783294</c:v>
                </c:pt>
                <c:pt idx="133">
                  <c:v>-76.987189956140796</c:v>
                </c:pt>
                <c:pt idx="134">
                  <c:v>-77.158855897394801</c:v>
                </c:pt>
                <c:pt idx="135">
                  <c:v>-77.333374007309303</c:v>
                </c:pt>
                <c:pt idx="136">
                  <c:v>-77.510644958551197</c:v>
                </c:pt>
                <c:pt idx="137">
                  <c:v>-77.690653819128201</c:v>
                </c:pt>
                <c:pt idx="138">
                  <c:v>-77.873525589943398</c:v>
                </c:pt>
                <c:pt idx="139">
                  <c:v>-78.059107213602402</c:v>
                </c:pt>
                <c:pt idx="140">
                  <c:v>-78.247799745996502</c:v>
                </c:pt>
                <c:pt idx="141">
                  <c:v>-78.439196467902306</c:v>
                </c:pt>
                <c:pt idx="142">
                  <c:v>-78.633312910039805</c:v>
                </c:pt>
                <c:pt idx="143">
                  <c:v>-78.830250146781907</c:v>
                </c:pt>
                <c:pt idx="144">
                  <c:v>-79.030148117057294</c:v>
                </c:pt>
                <c:pt idx="145">
                  <c:v>-79.232782508144098</c:v>
                </c:pt>
                <c:pt idx="146">
                  <c:v>-79.4380559236848</c:v>
                </c:pt>
                <c:pt idx="147">
                  <c:v>-79.645981719708502</c:v>
                </c:pt>
                <c:pt idx="148">
                  <c:v>-79.856750519887399</c:v>
                </c:pt>
                <c:pt idx="149">
                  <c:v>-80.070243393370504</c:v>
                </c:pt>
                <c:pt idx="150">
                  <c:v>-80.286955463240105</c:v>
                </c:pt>
                <c:pt idx="151">
                  <c:v>-80.5060923172272</c:v>
                </c:pt>
                <c:pt idx="152">
                  <c:v>-80.728289968210603</c:v>
                </c:pt>
                <c:pt idx="153">
                  <c:v>-80.953082102347096</c:v>
                </c:pt>
                <c:pt idx="154">
                  <c:v>-81.180544498606906</c:v>
                </c:pt>
                <c:pt idx="155">
                  <c:v>-81.410949757919695</c:v>
                </c:pt>
                <c:pt idx="156">
                  <c:v>-81.644922183124507</c:v>
                </c:pt>
                <c:pt idx="157">
                  <c:v>-81.882621440967796</c:v>
                </c:pt>
                <c:pt idx="158">
                  <c:v>-82.123234025395604</c:v>
                </c:pt>
                <c:pt idx="159">
                  <c:v>-82.364769775676905</c:v>
                </c:pt>
                <c:pt idx="160">
                  <c:v>-82.521093213293099</c:v>
                </c:pt>
                <c:pt idx="161">
                  <c:v>-82.6777087143887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8C0-44BA-9281-10AD7365D3A3}"/>
            </c:ext>
          </c:extLst>
        </c:ser>
        <c:ser>
          <c:idx val="12"/>
          <c:order val="6"/>
          <c:marker>
            <c:symbol val="none"/>
          </c:marker>
          <c:xVal>
            <c:numRef>
              <c:f>BeachMarksvsPrediction!$G$9:$G$180</c:f>
              <c:numCache>
                <c:formatCode>0.00E+00</c:formatCode>
                <c:ptCount val="172"/>
                <c:pt idx="0">
                  <c:v>10.3661775667144</c:v>
                </c:pt>
                <c:pt idx="1">
                  <c:v>10.3520890998611</c:v>
                </c:pt>
                <c:pt idx="2">
                  <c:v>10.3348673810927</c:v>
                </c:pt>
                <c:pt idx="3">
                  <c:v>10.3053955522157</c:v>
                </c:pt>
                <c:pt idx="4">
                  <c:v>10.2723000082126</c:v>
                </c:pt>
                <c:pt idx="5">
                  <c:v>10.2352339721345</c:v>
                </c:pt>
                <c:pt idx="6">
                  <c:v>10.194031326393</c:v>
                </c:pt>
                <c:pt idx="7">
                  <c:v>10.1485635617376</c:v>
                </c:pt>
                <c:pt idx="8">
                  <c:v>10.0989665054336</c:v>
                </c:pt>
                <c:pt idx="9">
                  <c:v>10.045346308374199</c:v>
                </c:pt>
                <c:pt idx="10">
                  <c:v>9.9879283827518996</c:v>
                </c:pt>
                <c:pt idx="11">
                  <c:v>9.9267549453290993</c:v>
                </c:pt>
                <c:pt idx="12">
                  <c:v>9.8619128004628998</c:v>
                </c:pt>
                <c:pt idx="13">
                  <c:v>9.7934862682891008</c:v>
                </c:pt>
                <c:pt idx="14">
                  <c:v>9.7215732220734008</c:v>
                </c:pt>
                <c:pt idx="15">
                  <c:v>9.6461915413112003</c:v>
                </c:pt>
                <c:pt idx="16">
                  <c:v>9.5673174120131996</c:v>
                </c:pt>
                <c:pt idx="17">
                  <c:v>9.4850023978052</c:v>
                </c:pt>
                <c:pt idx="18">
                  <c:v>9.3993486618484994</c:v>
                </c:pt>
                <c:pt idx="19">
                  <c:v>9.3104549066797997</c:v>
                </c:pt>
                <c:pt idx="20">
                  <c:v>9.2182018870589992</c:v>
                </c:pt>
                <c:pt idx="21">
                  <c:v>9.1227747347297008</c:v>
                </c:pt>
                <c:pt idx="22">
                  <c:v>9.0242326812188995</c:v>
                </c:pt>
                <c:pt idx="23">
                  <c:v>8.9226289357315007</c:v>
                </c:pt>
                <c:pt idx="24">
                  <c:v>8.8181786358218996</c:v>
                </c:pt>
                <c:pt idx="25">
                  <c:v>8.7108059561491</c:v>
                </c:pt>
                <c:pt idx="26">
                  <c:v>8.6005016364293994</c:v>
                </c:pt>
                <c:pt idx="27">
                  <c:v>8.4873739452071</c:v>
                </c:pt>
                <c:pt idx="28">
                  <c:v>8.3715489013502005</c:v>
                </c:pt>
                <c:pt idx="29">
                  <c:v>8.2531804071092001</c:v>
                </c:pt>
                <c:pt idx="30">
                  <c:v>8.1322882280940991</c:v>
                </c:pt>
                <c:pt idx="31">
                  <c:v>8.0087885946336996</c:v>
                </c:pt>
                <c:pt idx="32">
                  <c:v>7.8828104490859996</c:v>
                </c:pt>
                <c:pt idx="33">
                  <c:v>7.7544854420291998</c:v>
                </c:pt>
                <c:pt idx="34">
                  <c:v>7.6239734308429004</c:v>
                </c:pt>
                <c:pt idx="35">
                  <c:v>7.4912872615137003</c:v>
                </c:pt>
                <c:pt idx="36">
                  <c:v>7.3563682574911002</c:v>
                </c:pt>
                <c:pt idx="37">
                  <c:v>7.2192951472190998</c:v>
                </c:pt>
                <c:pt idx="38">
                  <c:v>7.0802187674254</c:v>
                </c:pt>
                <c:pt idx="39">
                  <c:v>6.9392767310465997</c:v>
                </c:pt>
                <c:pt idx="40">
                  <c:v>6.7965022816167</c:v>
                </c:pt>
                <c:pt idx="41">
                  <c:v>6.6517835793872999</c:v>
                </c:pt>
                <c:pt idx="42">
                  <c:v>6.5052480295638997</c:v>
                </c:pt>
                <c:pt idx="43">
                  <c:v>6.3570072148398999</c:v>
                </c:pt>
                <c:pt idx="44">
                  <c:v>6.2071352882994004</c:v>
                </c:pt>
                <c:pt idx="45">
                  <c:v>6.0556556795542997</c:v>
                </c:pt>
                <c:pt idx="46">
                  <c:v>5.9025302103852004</c:v>
                </c:pt>
                <c:pt idx="47">
                  <c:v>5.7479340256508999</c:v>
                </c:pt>
                <c:pt idx="48">
                  <c:v>5.5921492659015</c:v>
                </c:pt>
                <c:pt idx="49">
                  <c:v>5.4348511983890004</c:v>
                </c:pt>
                <c:pt idx="50">
                  <c:v>5.2762214023493996</c:v>
                </c:pt>
                <c:pt idx="51">
                  <c:v>5.1162284733960997</c:v>
                </c:pt>
                <c:pt idx="52">
                  <c:v>4.9550337879779001</c:v>
                </c:pt>
                <c:pt idx="53">
                  <c:v>4.7929241774567002</c:v>
                </c:pt>
                <c:pt idx="54">
                  <c:v>4.6295528804985002</c:v>
                </c:pt>
                <c:pt idx="55">
                  <c:v>4.4651017530535997</c:v>
                </c:pt>
                <c:pt idx="56">
                  <c:v>4.2996129531177001</c:v>
                </c:pt>
                <c:pt idx="57">
                  <c:v>4.1330841732719996</c:v>
                </c:pt>
                <c:pt idx="58">
                  <c:v>3.9656482690374002</c:v>
                </c:pt>
                <c:pt idx="59">
                  <c:v>3.7974667447638999</c:v>
                </c:pt>
                <c:pt idx="60">
                  <c:v>3.6285087476824001</c:v>
                </c:pt>
                <c:pt idx="61">
                  <c:v>3.4585255163164002</c:v>
                </c:pt>
                <c:pt idx="62">
                  <c:v>3.2878035687598</c:v>
                </c:pt>
                <c:pt idx="63">
                  <c:v>3.1166323853738001</c:v>
                </c:pt>
                <c:pt idx="64">
                  <c:v>2.9446354923071998</c:v>
                </c:pt>
                <c:pt idx="65">
                  <c:v>2.7719959302478001</c:v>
                </c:pt>
                <c:pt idx="66">
                  <c:v>2.5987491312320001</c:v>
                </c:pt>
                <c:pt idx="67">
                  <c:v>2.4248846665324999</c:v>
                </c:pt>
                <c:pt idx="68">
                  <c:v>2.2505329559806002</c:v>
                </c:pt>
                <c:pt idx="69">
                  <c:v>2.0758526930493999</c:v>
                </c:pt>
                <c:pt idx="70">
                  <c:v>1.9008038600634001</c:v>
                </c:pt>
                <c:pt idx="71">
                  <c:v>1.7252099412199999</c:v>
                </c:pt>
                <c:pt idx="72">
                  <c:v>1.5491915777051</c:v>
                </c:pt>
                <c:pt idx="73">
                  <c:v>1.3728776815015</c:v>
                </c:pt>
                <c:pt idx="74">
                  <c:v>1.1964254138427</c:v>
                </c:pt>
                <c:pt idx="75">
                  <c:v>1.0197911657500001</c:v>
                </c:pt>
                <c:pt idx="76">
                  <c:v>0.84284273107270002</c:v>
                </c:pt>
                <c:pt idx="77">
                  <c:v>0.66563382817280004</c:v>
                </c:pt>
                <c:pt idx="78">
                  <c:v>0.48831360599930002</c:v>
                </c:pt>
                <c:pt idx="79">
                  <c:v>0.31100863777260002</c:v>
                </c:pt>
                <c:pt idx="80">
                  <c:v>0.13371532674930001</c:v>
                </c:pt>
                <c:pt idx="81">
                  <c:v>-4.3841605638500002E-2</c:v>
                </c:pt>
                <c:pt idx="82">
                  <c:v>-0.22119833882699999</c:v>
                </c:pt>
                <c:pt idx="83">
                  <c:v>-0.39857326332690002</c:v>
                </c:pt>
                <c:pt idx="84">
                  <c:v>-0.57583491845839996</c:v>
                </c:pt>
                <c:pt idx="85">
                  <c:v>-0.75314374524119998</c:v>
                </c:pt>
                <c:pt idx="86">
                  <c:v>-0.93018840886069998</c:v>
                </c:pt>
                <c:pt idx="87">
                  <c:v>-1.1070944799399001</c:v>
                </c:pt>
                <c:pt idx="88">
                  <c:v>-1.2837595391042</c:v>
                </c:pt>
                <c:pt idx="89">
                  <c:v>-1.4601285120117</c:v>
                </c:pt>
                <c:pt idx="90">
                  <c:v>-1.6362078771962001</c:v>
                </c:pt>
                <c:pt idx="91">
                  <c:v>-1.8119428508447999</c:v>
                </c:pt>
                <c:pt idx="92">
                  <c:v>-1.987354025096</c:v>
                </c:pt>
                <c:pt idx="93">
                  <c:v>-2.1623375146636001</c:v>
                </c:pt>
                <c:pt idx="94">
                  <c:v>-2.3368372453788999</c:v>
                </c:pt>
                <c:pt idx="95">
                  <c:v>-2.5108576184114999</c:v>
                </c:pt>
                <c:pt idx="96">
                  <c:v>-2.6844692462161999</c:v>
                </c:pt>
                <c:pt idx="97">
                  <c:v>-2.8575004747824999</c:v>
                </c:pt>
                <c:pt idx="98">
                  <c:v>-3.0296617874341001</c:v>
                </c:pt>
                <c:pt idx="99">
                  <c:v>-3.2013339024791998</c:v>
                </c:pt>
                <c:pt idx="100">
                  <c:v>-3.3723317134245998</c:v>
                </c:pt>
                <c:pt idx="101">
                  <c:v>-3.5425803929024999</c:v>
                </c:pt>
                <c:pt idx="102">
                  <c:v>-3.7121046066574999</c:v>
                </c:pt>
                <c:pt idx="103">
                  <c:v>-3.8807976683518999</c:v>
                </c:pt>
                <c:pt idx="104">
                  <c:v>-4.0485978223402999</c:v>
                </c:pt>
                <c:pt idx="105">
                  <c:v>-4.2154993932696003</c:v>
                </c:pt>
                <c:pt idx="106">
                  <c:v>-4.3815597740443</c:v>
                </c:pt>
                <c:pt idx="107">
                  <c:v>-4.5466058885832004</c:v>
                </c:pt>
                <c:pt idx="108">
                  <c:v>-4.7103560998498004</c:v>
                </c:pt>
                <c:pt idx="109">
                  <c:v>-4.8731670854036002</c:v>
                </c:pt>
                <c:pt idx="110">
                  <c:v>-5.0348558403033996</c:v>
                </c:pt>
                <c:pt idx="111">
                  <c:v>-5.1954580657843001</c:v>
                </c:pt>
                <c:pt idx="112">
                  <c:v>-5.3548114042956998</c:v>
                </c:pt>
                <c:pt idx="113">
                  <c:v>-5.5128768321718002</c:v>
                </c:pt>
                <c:pt idx="114">
                  <c:v>-5.6693817564674003</c:v>
                </c:pt>
                <c:pt idx="115">
                  <c:v>-5.8244970639301004</c:v>
                </c:pt>
                <c:pt idx="116">
                  <c:v>-5.9782804104566996</c:v>
                </c:pt>
                <c:pt idx="117">
                  <c:v>-6.1306145013478002</c:v>
                </c:pt>
                <c:pt idx="118">
                  <c:v>-6.2813662462693998</c:v>
                </c:pt>
                <c:pt idx="119">
                  <c:v>-6.4303799011190002</c:v>
                </c:pt>
                <c:pt idx="120">
                  <c:v>-6.5776673068390004</c:v>
                </c:pt>
                <c:pt idx="121">
                  <c:v>-6.7233136797809001</c:v>
                </c:pt>
                <c:pt idx="122">
                  <c:v>-6.8671960834665997</c:v>
                </c:pt>
                <c:pt idx="123">
                  <c:v>-7.0091977067322002</c:v>
                </c:pt>
                <c:pt idx="124">
                  <c:v>-7.1492463801512001</c:v>
                </c:pt>
                <c:pt idx="125">
                  <c:v>-7.2873150146050998</c:v>
                </c:pt>
                <c:pt idx="126">
                  <c:v>-7.4234211349016004</c:v>
                </c:pt>
                <c:pt idx="127">
                  <c:v>-7.5573923525330002</c:v>
                </c:pt>
                <c:pt idx="128">
                  <c:v>-7.6889683526367998</c:v>
                </c:pt>
                <c:pt idx="129">
                  <c:v>-7.8184024069135996</c:v>
                </c:pt>
                <c:pt idx="130">
                  <c:v>-7.9455169793518001</c:v>
                </c:pt>
                <c:pt idx="131">
                  <c:v>-8.0703082909349</c:v>
                </c:pt>
                <c:pt idx="132">
                  <c:v>-8.1926183632266998</c:v>
                </c:pt>
                <c:pt idx="133">
                  <c:v>-8.3123915386501004</c:v>
                </c:pt>
                <c:pt idx="134">
                  <c:v>-8.4293996883159998</c:v>
                </c:pt>
                <c:pt idx="135">
                  <c:v>-8.5437449217749002</c:v>
                </c:pt>
                <c:pt idx="136">
                  <c:v>-8.6554344896218005</c:v>
                </c:pt>
                <c:pt idx="137">
                  <c:v>-8.7643543653005</c:v>
                </c:pt>
                <c:pt idx="138">
                  <c:v>-8.8703826568857007</c:v>
                </c:pt>
                <c:pt idx="139">
                  <c:v>-8.9733872887074</c:v>
                </c:pt>
                <c:pt idx="140">
                  <c:v>-9.0733553034351004</c:v>
                </c:pt>
                <c:pt idx="141">
                  <c:v>-9.1703849479489001</c:v>
                </c:pt>
                <c:pt idx="142">
                  <c:v>-9.2642627418125993</c:v>
                </c:pt>
                <c:pt idx="143">
                  <c:v>-9.3547898462283001</c:v>
                </c:pt>
                <c:pt idx="144">
                  <c:v>-9.4421288859252002</c:v>
                </c:pt>
                <c:pt idx="145">
                  <c:v>-9.5261456805571996</c:v>
                </c:pt>
                <c:pt idx="146">
                  <c:v>-9.6067916881565001</c:v>
                </c:pt>
                <c:pt idx="147">
                  <c:v>-9.6840437880451002</c:v>
                </c:pt>
                <c:pt idx="148">
                  <c:v>-9.7578139053116004</c:v>
                </c:pt>
                <c:pt idx="149">
                  <c:v>-9.8280108883803994</c:v>
                </c:pt>
                <c:pt idx="150">
                  <c:v>-9.8946264551577006</c:v>
                </c:pt>
                <c:pt idx="151">
                  <c:v>-9.9576883803356999</c:v>
                </c:pt>
                <c:pt idx="152">
                  <c:v>-10.017091919858</c:v>
                </c:pt>
                <c:pt idx="153">
                  <c:v>-10.072703858517301</c:v>
                </c:pt>
                <c:pt idx="154">
                  <c:v>-10.124350854582699</c:v>
                </c:pt>
                <c:pt idx="155">
                  <c:v>-10.1718889671633</c:v>
                </c:pt>
                <c:pt idx="156">
                  <c:v>-10.215149171589299</c:v>
                </c:pt>
                <c:pt idx="157">
                  <c:v>-10.2539292963958</c:v>
                </c:pt>
                <c:pt idx="158">
                  <c:v>-10.288191020933899</c:v>
                </c:pt>
                <c:pt idx="159">
                  <c:v>-10.318127566479101</c:v>
                </c:pt>
                <c:pt idx="160">
                  <c:v>-10.3402327349618</c:v>
                </c:pt>
                <c:pt idx="161">
                  <c:v>-10.351154792442999</c:v>
                </c:pt>
                <c:pt idx="162">
                  <c:v>-10.3611921803644</c:v>
                </c:pt>
              </c:numCache>
            </c:numRef>
          </c:xVal>
          <c:yVal>
            <c:numRef>
              <c:f>BeachMarksvsPrediction!$H$9:$H$180</c:f>
              <c:numCache>
                <c:formatCode>0.00E+00</c:formatCode>
                <c:ptCount val="172"/>
                <c:pt idx="0">
                  <c:v>-83.509070541201396</c:v>
                </c:pt>
                <c:pt idx="1">
                  <c:v>-83.404954242387007</c:v>
                </c:pt>
                <c:pt idx="2">
                  <c:v>-83.289468480693102</c:v>
                </c:pt>
                <c:pt idx="3">
                  <c:v>-83.114295938385396</c:v>
                </c:pt>
                <c:pt idx="4">
                  <c:v>-82.939946734835203</c:v>
                </c:pt>
                <c:pt idx="5">
                  <c:v>-82.766237546818601</c:v>
                </c:pt>
                <c:pt idx="6">
                  <c:v>-82.593776231855202</c:v>
                </c:pt>
                <c:pt idx="7">
                  <c:v>-82.422297373485705</c:v>
                </c:pt>
                <c:pt idx="8">
                  <c:v>-82.2519916044523</c:v>
                </c:pt>
                <c:pt idx="9">
                  <c:v>-82.082779012068301</c:v>
                </c:pt>
                <c:pt idx="10">
                  <c:v>-81.914970577037707</c:v>
                </c:pt>
                <c:pt idx="11">
                  <c:v>-81.748398641030306</c:v>
                </c:pt>
                <c:pt idx="12">
                  <c:v>-81.583143482423793</c:v>
                </c:pt>
                <c:pt idx="13">
                  <c:v>-81.419362902107395</c:v>
                </c:pt>
                <c:pt idx="14">
                  <c:v>-81.257238173347304</c:v>
                </c:pt>
                <c:pt idx="15">
                  <c:v>-81.0967643079033</c:v>
                </c:pt>
                <c:pt idx="16">
                  <c:v>-80.937857597510998</c:v>
                </c:pt>
                <c:pt idx="17">
                  <c:v>-80.780604629286699</c:v>
                </c:pt>
                <c:pt idx="18">
                  <c:v>-80.625172232215505</c:v>
                </c:pt>
                <c:pt idx="19">
                  <c:v>-80.471701857664598</c:v>
                </c:pt>
                <c:pt idx="20">
                  <c:v>-80.319958808693599</c:v>
                </c:pt>
                <c:pt idx="21">
                  <c:v>-80.170220416698001</c:v>
                </c:pt>
                <c:pt idx="22">
                  <c:v>-80.0225306695353</c:v>
                </c:pt>
                <c:pt idx="23">
                  <c:v>-79.876924665667303</c:v>
                </c:pt>
                <c:pt idx="24">
                  <c:v>-79.733644427376106</c:v>
                </c:pt>
                <c:pt idx="25">
                  <c:v>-79.592522258757796</c:v>
                </c:pt>
                <c:pt idx="26">
                  <c:v>-79.453497966575299</c:v>
                </c:pt>
                <c:pt idx="27">
                  <c:v>-79.316668542028196</c:v>
                </c:pt>
                <c:pt idx="28">
                  <c:v>-79.182142605352396</c:v>
                </c:pt>
                <c:pt idx="29">
                  <c:v>-79.050039567456196</c:v>
                </c:pt>
                <c:pt idx="30">
                  <c:v>-78.920325482547199</c:v>
                </c:pt>
                <c:pt idx="31">
                  <c:v>-78.792868165573793</c:v>
                </c:pt>
                <c:pt idx="32">
                  <c:v>-78.667758589517305</c:v>
                </c:pt>
                <c:pt idx="33">
                  <c:v>-78.545087922058997</c:v>
                </c:pt>
                <c:pt idx="34">
                  <c:v>-78.424956099595903</c:v>
                </c:pt>
                <c:pt idx="35">
                  <c:v>-78.3073220543654</c:v>
                </c:pt>
                <c:pt idx="36">
                  <c:v>-78.192089756811001</c:v>
                </c:pt>
                <c:pt idx="37">
                  <c:v>-78.079287334469001</c:v>
                </c:pt>
                <c:pt idx="38">
                  <c:v>-77.969002595009897</c:v>
                </c:pt>
                <c:pt idx="39">
                  <c:v>-77.861300400539307</c:v>
                </c:pt>
                <c:pt idx="40">
                  <c:v>-77.756164942287299</c:v>
                </c:pt>
                <c:pt idx="41">
                  <c:v>-77.653481718125207</c:v>
                </c:pt>
                <c:pt idx="42">
                  <c:v>-77.553319655251798</c:v>
                </c:pt>
                <c:pt idx="43">
                  <c:v>-77.455728463070201</c:v>
                </c:pt>
                <c:pt idx="44">
                  <c:v>-77.360726638719498</c:v>
                </c:pt>
                <c:pt idx="45">
                  <c:v>-77.268293412243295</c:v>
                </c:pt>
                <c:pt idx="46">
                  <c:v>-77.178374441817496</c:v>
                </c:pt>
                <c:pt idx="47">
                  <c:v>-77.091037629585003</c:v>
                </c:pt>
                <c:pt idx="48">
                  <c:v>-77.006406417021907</c:v>
                </c:pt>
                <c:pt idx="49">
                  <c:v>-76.924272002189198</c:v>
                </c:pt>
                <c:pt idx="50">
                  <c:v>-76.844706938640996</c:v>
                </c:pt>
                <c:pt idx="51">
                  <c:v>-76.767670445177501</c:v>
                </c:pt>
                <c:pt idx="52">
                  <c:v>-76.693215775404497</c:v>
                </c:pt>
                <c:pt idx="53">
                  <c:v>-76.621442993743699</c:v>
                </c:pt>
                <c:pt idx="54">
                  <c:v>-76.552174788517803</c:v>
                </c:pt>
                <c:pt idx="55">
                  <c:v>-76.485471291287695</c:v>
                </c:pt>
                <c:pt idx="56">
                  <c:v>-76.421329213809599</c:v>
                </c:pt>
                <c:pt idx="57">
                  <c:v>-76.359731486259406</c:v>
                </c:pt>
                <c:pt idx="58">
                  <c:v>-76.300707552765303</c:v>
                </c:pt>
                <c:pt idx="59">
                  <c:v>-76.244287638806</c:v>
                </c:pt>
                <c:pt idx="60">
                  <c:v>-76.190438201586502</c:v>
                </c:pt>
                <c:pt idx="61">
                  <c:v>-76.139069745104607</c:v>
                </c:pt>
                <c:pt idx="62">
                  <c:v>-76.090265111273297</c:v>
                </c:pt>
                <c:pt idx="63">
                  <c:v>-76.044092305276493</c:v>
                </c:pt>
                <c:pt idx="64">
                  <c:v>-76.0004348213957</c:v>
                </c:pt>
                <c:pt idx="65">
                  <c:v>-75.959328239486396</c:v>
                </c:pt>
                <c:pt idx="66">
                  <c:v>-75.920767475709198</c:v>
                </c:pt>
                <c:pt idx="67">
                  <c:v>-75.884741140163598</c:v>
                </c:pt>
                <c:pt idx="68">
                  <c:v>-75.851264007649704</c:v>
                </c:pt>
                <c:pt idx="69">
                  <c:v>-75.820350195169297</c:v>
                </c:pt>
                <c:pt idx="70">
                  <c:v>-75.791975972472997</c:v>
                </c:pt>
                <c:pt idx="71">
                  <c:v>-75.766104823031895</c:v>
                </c:pt>
                <c:pt idx="72">
                  <c:v>-75.742750192828396</c:v>
                </c:pt>
                <c:pt idx="73">
                  <c:v>-75.721922356192493</c:v>
                </c:pt>
                <c:pt idx="74">
                  <c:v>-75.703630228905197</c:v>
                </c:pt>
                <c:pt idx="75">
                  <c:v>-75.687860780994299</c:v>
                </c:pt>
                <c:pt idx="76">
                  <c:v>-75.674601629483305</c:v>
                </c:pt>
                <c:pt idx="77">
                  <c:v>-75.663861477061502</c:v>
                </c:pt>
                <c:pt idx="78">
                  <c:v>-75.655651258420804</c:v>
                </c:pt>
                <c:pt idx="79">
                  <c:v>-75.649971988897406</c:v>
                </c:pt>
                <c:pt idx="80">
                  <c:v>-75.646816250981701</c:v>
                </c:pt>
                <c:pt idx="81">
                  <c:v>-75.646179569464394</c:v>
                </c:pt>
                <c:pt idx="82">
                  <c:v>-75.648063845495599</c:v>
                </c:pt>
                <c:pt idx="83">
                  <c:v>-75.6524653144333</c:v>
                </c:pt>
                <c:pt idx="84">
                  <c:v>-75.659381308773106</c:v>
                </c:pt>
                <c:pt idx="85">
                  <c:v>-75.668823350288307</c:v>
                </c:pt>
                <c:pt idx="86">
                  <c:v>-75.680781261173493</c:v>
                </c:pt>
                <c:pt idx="87">
                  <c:v>-75.6952655149328</c:v>
                </c:pt>
                <c:pt idx="88">
                  <c:v>-75.712273432792699</c:v>
                </c:pt>
                <c:pt idx="89">
                  <c:v>-75.731801461431004</c:v>
                </c:pt>
                <c:pt idx="90">
                  <c:v>-75.753856645745003</c:v>
                </c:pt>
                <c:pt idx="91">
                  <c:v>-75.778440070051602</c:v>
                </c:pt>
                <c:pt idx="92">
                  <c:v>-75.805565511653896</c:v>
                </c:pt>
                <c:pt idx="93">
                  <c:v>-75.835228744465297</c:v>
                </c:pt>
                <c:pt idx="94">
                  <c:v>-75.867423753098194</c:v>
                </c:pt>
                <c:pt idx="95">
                  <c:v>-75.902159885982499</c:v>
                </c:pt>
                <c:pt idx="96">
                  <c:v>-75.939463111862295</c:v>
                </c:pt>
                <c:pt idx="97">
                  <c:v>-75.979307468434698</c:v>
                </c:pt>
                <c:pt idx="98">
                  <c:v>-76.021633342867304</c:v>
                </c:pt>
                <c:pt idx="99">
                  <c:v>-76.0665451991091</c:v>
                </c:pt>
                <c:pt idx="100">
                  <c:v>-76.114015070471794</c:v>
                </c:pt>
                <c:pt idx="101">
                  <c:v>-76.164036989657902</c:v>
                </c:pt>
                <c:pt idx="102">
                  <c:v>-76.216630607118603</c:v>
                </c:pt>
                <c:pt idx="103">
                  <c:v>-76.271779988953696</c:v>
                </c:pt>
                <c:pt idx="104">
                  <c:v>-76.329481388373694</c:v>
                </c:pt>
                <c:pt idx="105">
                  <c:v>-76.389757562287002</c:v>
                </c:pt>
                <c:pt idx="106">
                  <c:v>-76.452655377133397</c:v>
                </c:pt>
                <c:pt idx="107">
                  <c:v>-76.518129144762298</c:v>
                </c:pt>
                <c:pt idx="108">
                  <c:v>-76.586074138098795</c:v>
                </c:pt>
                <c:pt idx="109">
                  <c:v>-76.6566477099189</c:v>
                </c:pt>
                <c:pt idx="110">
                  <c:v>-76.7297916875049</c:v>
                </c:pt>
                <c:pt idx="111">
                  <c:v>-76.805544880640497</c:v>
                </c:pt>
                <c:pt idx="112">
                  <c:v>-76.883858206639303</c:v>
                </c:pt>
                <c:pt idx="113">
                  <c:v>-76.964749397354396</c:v>
                </c:pt>
                <c:pt idx="114">
                  <c:v>-77.048109416478198</c:v>
                </c:pt>
                <c:pt idx="115">
                  <c:v>-77.134058025418099</c:v>
                </c:pt>
                <c:pt idx="116">
                  <c:v>-77.222652726312205</c:v>
                </c:pt>
                <c:pt idx="117">
                  <c:v>-77.313855849327695</c:v>
                </c:pt>
                <c:pt idx="118">
                  <c:v>-77.407611225574399</c:v>
                </c:pt>
                <c:pt idx="119">
                  <c:v>-77.503843749766901</c:v>
                </c:pt>
                <c:pt idx="120">
                  <c:v>-77.6025883834252</c:v>
                </c:pt>
                <c:pt idx="121">
                  <c:v>-77.703949213047395</c:v>
                </c:pt>
                <c:pt idx="122">
                  <c:v>-77.807884145986606</c:v>
                </c:pt>
                <c:pt idx="123">
                  <c:v>-77.914347309730502</c:v>
                </c:pt>
                <c:pt idx="124">
                  <c:v>-78.023309559185194</c:v>
                </c:pt>
                <c:pt idx="125">
                  <c:v>-78.134783579732598</c:v>
                </c:pt>
                <c:pt idx="126">
                  <c:v>-78.248833364799907</c:v>
                </c:pt>
                <c:pt idx="127">
                  <c:v>-78.365361384182094</c:v>
                </c:pt>
                <c:pt idx="128">
                  <c:v>-78.484182376709299</c:v>
                </c:pt>
                <c:pt idx="129">
                  <c:v>-78.605569683908399</c:v>
                </c:pt>
                <c:pt idx="130">
                  <c:v>-78.729404969662397</c:v>
                </c:pt>
                <c:pt idx="131">
                  <c:v>-78.855732871620802</c:v>
                </c:pt>
                <c:pt idx="132">
                  <c:v>-78.984444541657297</c:v>
                </c:pt>
                <c:pt idx="133">
                  <c:v>-79.115526324176102</c:v>
                </c:pt>
                <c:pt idx="134">
                  <c:v>-79.248762046697706</c:v>
                </c:pt>
                <c:pt idx="135">
                  <c:v>-79.384309318858598</c:v>
                </c:pt>
                <c:pt idx="136">
                  <c:v>-79.522235911576999</c:v>
                </c:pt>
                <c:pt idx="137">
                  <c:v>-79.662450414258998</c:v>
                </c:pt>
                <c:pt idx="138">
                  <c:v>-79.804837625286297</c:v>
                </c:pt>
                <c:pt idx="139">
                  <c:v>-79.949252891753602</c:v>
                </c:pt>
                <c:pt idx="140">
                  <c:v>-80.095712552041206</c:v>
                </c:pt>
                <c:pt idx="141">
                  <c:v>-80.244431228438103</c:v>
                </c:pt>
                <c:pt idx="142">
                  <c:v>-80.395142191047199</c:v>
                </c:pt>
                <c:pt idx="143">
                  <c:v>-80.547573443680307</c:v>
                </c:pt>
                <c:pt idx="144">
                  <c:v>-80.702039362833304</c:v>
                </c:pt>
                <c:pt idx="145">
                  <c:v>-80.858353957480105</c:v>
                </c:pt>
                <c:pt idx="146">
                  <c:v>-81.0164567744104</c:v>
                </c:pt>
                <c:pt idx="147">
                  <c:v>-81.176324669458694</c:v>
                </c:pt>
                <c:pt idx="148">
                  <c:v>-81.337805557344893</c:v>
                </c:pt>
                <c:pt idx="149">
                  <c:v>-81.500716886527798</c:v>
                </c:pt>
                <c:pt idx="150">
                  <c:v>-81.665059219577302</c:v>
                </c:pt>
                <c:pt idx="151">
                  <c:v>-81.830964479998499</c:v>
                </c:pt>
                <c:pt idx="152">
                  <c:v>-81.998290220859403</c:v>
                </c:pt>
                <c:pt idx="153">
                  <c:v>-82.1668915831183</c:v>
                </c:pt>
                <c:pt idx="154">
                  <c:v>-82.336600819344994</c:v>
                </c:pt>
                <c:pt idx="155">
                  <c:v>-82.5074427892187</c:v>
                </c:pt>
                <c:pt idx="156">
                  <c:v>-82.679528514717504</c:v>
                </c:pt>
                <c:pt idx="157">
                  <c:v>-82.852770479743697</c:v>
                </c:pt>
                <c:pt idx="158">
                  <c:v>-83.026938270224306</c:v>
                </c:pt>
                <c:pt idx="159">
                  <c:v>-83.201786349320699</c:v>
                </c:pt>
                <c:pt idx="160">
                  <c:v>-83.348913223521095</c:v>
                </c:pt>
                <c:pt idx="161">
                  <c:v>-83.429243511646902</c:v>
                </c:pt>
                <c:pt idx="162">
                  <c:v>-83.509689237845706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8C0-44BA-9281-10AD7365D3A3}"/>
            </c:ext>
          </c:extLst>
        </c:ser>
        <c:ser>
          <c:idx val="13"/>
          <c:order val="7"/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BeachMarksvsPrediction!$Y$8:$Y$180</c:f>
              <c:numCache>
                <c:formatCode>General</c:formatCode>
                <c:ptCount val="173"/>
                <c:pt idx="0">
                  <c:v>16</c:v>
                </c:pt>
                <c:pt idx="1">
                  <c:v>13</c:v>
                </c:pt>
                <c:pt idx="2">
                  <c:v>12</c:v>
                </c:pt>
                <c:pt idx="3">
                  <c:v>11</c:v>
                </c:pt>
                <c:pt idx="4">
                  <c:v>10</c:v>
                </c:pt>
                <c:pt idx="5">
                  <c:v>9.5</c:v>
                </c:pt>
                <c:pt idx="6" formatCode="0.00E+00">
                  <c:v>9.1697131990000003</c:v>
                </c:pt>
                <c:pt idx="7">
                  <c:v>9.1295178969999995</c:v>
                </c:pt>
                <c:pt idx="8">
                  <c:v>9.0819776149999996</c:v>
                </c:pt>
                <c:pt idx="9">
                  <c:v>9.0272057910000001</c:v>
                </c:pt>
                <c:pt idx="10">
                  <c:v>8.9653795340000002</c:v>
                </c:pt>
                <c:pt idx="11">
                  <c:v>8.8965480140000004</c:v>
                </c:pt>
                <c:pt idx="12">
                  <c:v>8.8242429740000006</c:v>
                </c:pt>
                <c:pt idx="13">
                  <c:v>8.745856195</c:v>
                </c:pt>
                <c:pt idx="14">
                  <c:v>8.6616025319999999</c:v>
                </c:pt>
                <c:pt idx="15">
                  <c:v>8.5716784270000002</c:v>
                </c:pt>
                <c:pt idx="16">
                  <c:v>8.4762631880000008</c:v>
                </c:pt>
                <c:pt idx="17">
                  <c:v>8.3755385899999997</c:v>
                </c:pt>
                <c:pt idx="18">
                  <c:v>8.2696498789999993</c:v>
                </c:pt>
                <c:pt idx="19">
                  <c:v>8.1587988659999997</c:v>
                </c:pt>
                <c:pt idx="20">
                  <c:v>8.0382676740000001</c:v>
                </c:pt>
                <c:pt idx="21">
                  <c:v>7.9128549130000003</c:v>
                </c:pt>
                <c:pt idx="22">
                  <c:v>7.7825190319999997</c:v>
                </c:pt>
                <c:pt idx="23">
                  <c:v>7.6476856020000001</c:v>
                </c:pt>
                <c:pt idx="24">
                  <c:v>7.5084621389999997</c:v>
                </c:pt>
                <c:pt idx="25">
                  <c:v>7.3650787900000001</c:v>
                </c:pt>
                <c:pt idx="26">
                  <c:v>7.2177967189999999</c:v>
                </c:pt>
                <c:pt idx="27">
                  <c:v>7.0666126350000003</c:v>
                </c:pt>
                <c:pt idx="28">
                  <c:v>6.9118020570000001</c:v>
                </c:pt>
                <c:pt idx="29">
                  <c:v>6.7535355429999999</c:v>
                </c:pt>
                <c:pt idx="30">
                  <c:v>6.5919773959999999</c:v>
                </c:pt>
                <c:pt idx="31">
                  <c:v>6.4272869320000003</c:v>
                </c:pt>
                <c:pt idx="32">
                  <c:v>6.2596171140000001</c:v>
                </c:pt>
                <c:pt idx="33">
                  <c:v>6.0891152679999996</c:v>
                </c:pt>
                <c:pt idx="34">
                  <c:v>5.9159236359999996</c:v>
                </c:pt>
                <c:pt idx="35">
                  <c:v>5.7402477489999999</c:v>
                </c:pt>
                <c:pt idx="36">
                  <c:v>5.5622667059999999</c:v>
                </c:pt>
                <c:pt idx="37">
                  <c:v>5.3817598980000003</c:v>
                </c:pt>
                <c:pt idx="38">
                  <c:v>5.1991658970000003</c:v>
                </c:pt>
                <c:pt idx="39">
                  <c:v>5.0144784639999997</c:v>
                </c:pt>
                <c:pt idx="40">
                  <c:v>4.8278597559999996</c:v>
                </c:pt>
                <c:pt idx="41">
                  <c:v>4.6395115410000001</c:v>
                </c:pt>
                <c:pt idx="42">
                  <c:v>4.4493007929999999</c:v>
                </c:pt>
                <c:pt idx="43">
                  <c:v>4.2574567800000001</c:v>
                </c:pt>
                <c:pt idx="44">
                  <c:v>4.0640761249999997</c:v>
                </c:pt>
                <c:pt idx="45">
                  <c:v>3.8692523099999998</c:v>
                </c:pt>
                <c:pt idx="46">
                  <c:v>3.6730756439999999</c:v>
                </c:pt>
                <c:pt idx="47">
                  <c:v>3.4756334849999999</c:v>
                </c:pt>
                <c:pt idx="48">
                  <c:v>3.2770104419999999</c:v>
                </c:pt>
                <c:pt idx="49">
                  <c:v>3.0772885169999999</c:v>
                </c:pt>
                <c:pt idx="50">
                  <c:v>2.8766269470000001</c:v>
                </c:pt>
                <c:pt idx="51">
                  <c:v>2.6751542750000001</c:v>
                </c:pt>
                <c:pt idx="52">
                  <c:v>2.4725552180000001</c:v>
                </c:pt>
                <c:pt idx="53">
                  <c:v>2.2692615699999998</c:v>
                </c:pt>
                <c:pt idx="54">
                  <c:v>2.0652074100000002</c:v>
                </c:pt>
                <c:pt idx="55">
                  <c:v>1.8605185820000001</c:v>
                </c:pt>
                <c:pt idx="56">
                  <c:v>1.655365239</c:v>
                </c:pt>
                <c:pt idx="57">
                  <c:v>1.4495573129999999</c:v>
                </c:pt>
                <c:pt idx="58">
                  <c:v>1.243301912</c:v>
                </c:pt>
                <c:pt idx="59">
                  <c:v>1.036664673</c:v>
                </c:pt>
                <c:pt idx="60">
                  <c:v>0.82971044910000002</c:v>
                </c:pt>
                <c:pt idx="61">
                  <c:v>0.62250342270000003</c:v>
                </c:pt>
                <c:pt idx="62">
                  <c:v>0.41510724409999999</c:v>
                </c:pt>
                <c:pt idx="63">
                  <c:v>0.20758516730000001</c:v>
                </c:pt>
                <c:pt idx="64">
                  <c:v>1.788576E-7</c:v>
                </c:pt>
                <c:pt idx="65">
                  <c:v>-0.2075030253</c:v>
                </c:pt>
                <c:pt idx="66">
                  <c:v>-0.41480982150000001</c:v>
                </c:pt>
                <c:pt idx="67">
                  <c:v>-0.62225852349999999</c:v>
                </c:pt>
                <c:pt idx="68">
                  <c:v>-0.82941766520000004</c:v>
                </c:pt>
                <c:pt idx="69">
                  <c:v>-1.0363645690000001</c:v>
                </c:pt>
                <c:pt idx="70">
                  <c:v>-1.2429784639999999</c:v>
                </c:pt>
                <c:pt idx="71">
                  <c:v>-1.449093263</c:v>
                </c:pt>
                <c:pt idx="72">
                  <c:v>-1.654902039</c:v>
                </c:pt>
                <c:pt idx="73">
                  <c:v>-1.860196857</c:v>
                </c:pt>
                <c:pt idx="74">
                  <c:v>-2.0649100300000001</c:v>
                </c:pt>
                <c:pt idx="75">
                  <c:v>-2.2689726320000001</c:v>
                </c:pt>
                <c:pt idx="76">
                  <c:v>-2.4723143479999998</c:v>
                </c:pt>
                <c:pt idx="77">
                  <c:v>-2.6748633210000001</c:v>
                </c:pt>
                <c:pt idx="78">
                  <c:v>-2.8765459920000001</c:v>
                </c:pt>
                <c:pt idx="79">
                  <c:v>-3.0772869520000001</c:v>
                </c:pt>
                <c:pt idx="80">
                  <c:v>-3.2769303129999998</c:v>
                </c:pt>
                <c:pt idx="81">
                  <c:v>-3.4753481850000001</c:v>
                </c:pt>
                <c:pt idx="82">
                  <c:v>-3.6728418170000001</c:v>
                </c:pt>
                <c:pt idx="83">
                  <c:v>-3.8689746349999998</c:v>
                </c:pt>
                <c:pt idx="84">
                  <c:v>-4.0637933029999997</c:v>
                </c:pt>
                <c:pt idx="85">
                  <c:v>-4.2571540710000004</c:v>
                </c:pt>
                <c:pt idx="86">
                  <c:v>-4.4488697730000002</c:v>
                </c:pt>
                <c:pt idx="87">
                  <c:v>-4.6390842289999998</c:v>
                </c:pt>
                <c:pt idx="88">
                  <c:v>-4.8275651249999996</c:v>
                </c:pt>
                <c:pt idx="89">
                  <c:v>-5.0142083489999996</c:v>
                </c:pt>
                <c:pt idx="90">
                  <c:v>-5.1989057799999996</c:v>
                </c:pt>
                <c:pt idx="91">
                  <c:v>-5.3815450970000001</c:v>
                </c:pt>
                <c:pt idx="92">
                  <c:v>-5.5620095630000002</c:v>
                </c:pt>
                <c:pt idx="93">
                  <c:v>-5.7401777970000003</c:v>
                </c:pt>
                <c:pt idx="94">
                  <c:v>-5.9159236450000003</c:v>
                </c:pt>
                <c:pt idx="95">
                  <c:v>-6.0890482080000004</c:v>
                </c:pt>
                <c:pt idx="96">
                  <c:v>-6.2593756310000002</c:v>
                </c:pt>
                <c:pt idx="97">
                  <c:v>-6.4270919439999998</c:v>
                </c:pt>
                <c:pt idx="98">
                  <c:v>-6.5917482209999996</c:v>
                </c:pt>
                <c:pt idx="99">
                  <c:v>-6.7533049399999996</c:v>
                </c:pt>
                <c:pt idx="100">
                  <c:v>-6.9115586210000002</c:v>
                </c:pt>
                <c:pt idx="101">
                  <c:v>-7.0662697809999999</c:v>
                </c:pt>
                <c:pt idx="102">
                  <c:v>-7.2174621160000001</c:v>
                </c:pt>
                <c:pt idx="103">
                  <c:v>-7.3648519270000001</c:v>
                </c:pt>
                <c:pt idx="104">
                  <c:v>-7.508257371</c:v>
                </c:pt>
                <c:pt idx="105">
                  <c:v>-7.647491112</c:v>
                </c:pt>
                <c:pt idx="106">
                  <c:v>-7.7823606889999999</c:v>
                </c:pt>
                <c:pt idx="107">
                  <c:v>-7.9126689109999999</c:v>
                </c:pt>
                <c:pt idx="108">
                  <c:v>-8.0382143660000001</c:v>
                </c:pt>
                <c:pt idx="109">
                  <c:v>-8.1587921950000002</c:v>
                </c:pt>
                <c:pt idx="110">
                  <c:v>-8.2741503279999993</c:v>
                </c:pt>
                <c:pt idx="111">
                  <c:v>-8.3840582910000006</c:v>
                </c:pt>
                <c:pt idx="112">
                  <c:v>-8.4885145479999995</c:v>
                </c:pt>
                <c:pt idx="113">
                  <c:v>-8.5871165119999997</c:v>
                </c:pt>
                <c:pt idx="114">
                  <c:v>-8.6797263779999998</c:v>
                </c:pt>
                <c:pt idx="115">
                  <c:v>-8.7661135609999992</c:v>
                </c:pt>
                <c:pt idx="116">
                  <c:v>-8.846042422</c:v>
                </c:pt>
                <c:pt idx="117">
                  <c:v>-8.9194207550000009</c:v>
                </c:pt>
                <c:pt idx="118">
                  <c:v>-8.9860083119999992</c:v>
                </c:pt>
                <c:pt idx="119">
                  <c:v>-9.0456330250000008</c:v>
                </c:pt>
                <c:pt idx="120">
                  <c:v>-9.0981355740000005</c:v>
                </c:pt>
                <c:pt idx="121">
                  <c:v>-9.1433694840000008</c:v>
                </c:pt>
                <c:pt idx="122">
                  <c:v>-9.1812112080000006</c:v>
                </c:pt>
                <c:pt idx="123">
                  <c:v>-9.5</c:v>
                </c:pt>
                <c:pt idx="124">
                  <c:v>-10</c:v>
                </c:pt>
                <c:pt idx="125">
                  <c:v>-11</c:v>
                </c:pt>
                <c:pt idx="126">
                  <c:v>-12</c:v>
                </c:pt>
                <c:pt idx="127">
                  <c:v>-13</c:v>
                </c:pt>
                <c:pt idx="128">
                  <c:v>-16</c:v>
                </c:pt>
              </c:numCache>
            </c:numRef>
          </c:xVal>
          <c:yVal>
            <c:numRef>
              <c:f>BeachMarksvsPrediction!$Z$8:$Z$180</c:f>
              <c:numCache>
                <c:formatCode>0.00E+00</c:formatCode>
                <c:ptCount val="173"/>
                <c:pt idx="0">
                  <c:v>-69.727839490407277</c:v>
                </c:pt>
                <c:pt idx="1">
                  <c:v>-70.348927497155216</c:v>
                </c:pt>
                <c:pt idx="2">
                  <c:v>-70.526389387235753</c:v>
                </c:pt>
                <c:pt idx="3">
                  <c:v>-70.689260853399801</c:v>
                </c:pt>
                <c:pt idx="4">
                  <c:v>-70.837642535589794</c:v>
                </c:pt>
                <c:pt idx="5">
                  <c:v>-70.906428481485378</c:v>
                </c:pt>
                <c:pt idx="6">
                  <c:v>-70.949897532329715</c:v>
                </c:pt>
                <c:pt idx="7">
                  <c:v>-70.955080881980237</c:v>
                </c:pt>
                <c:pt idx="8">
                  <c:v>-70.961181519198504</c:v>
                </c:pt>
                <c:pt idx="9">
                  <c:v>-70.968170017317888</c:v>
                </c:pt>
                <c:pt idx="10">
                  <c:v>-70.976007001037573</c:v>
                </c:pt>
                <c:pt idx="11">
                  <c:v>-70.984667594027613</c:v>
                </c:pt>
                <c:pt idx="12">
                  <c:v>-70.993692226392994</c:v>
                </c:pt>
                <c:pt idx="13">
                  <c:v>-71.003391464185569</c:v>
                </c:pt>
                <c:pt idx="14">
                  <c:v>-71.013718685741651</c:v>
                </c:pt>
                <c:pt idx="15">
                  <c:v>-71.024629030668677</c:v>
                </c:pt>
                <c:pt idx="16">
                  <c:v>-71.036079300365088</c:v>
                </c:pt>
                <c:pt idx="17">
                  <c:v>-71.048025682121676</c:v>
                </c:pt>
                <c:pt idx="18">
                  <c:v>-71.060428445645869</c:v>
                </c:pt>
                <c:pt idx="19">
                  <c:v>-71.073241104259182</c:v>
                </c:pt>
                <c:pt idx="20">
                  <c:v>-71.086973861609323</c:v>
                </c:pt>
                <c:pt idx="21">
                  <c:v>-71.101043080434565</c:v>
                </c:pt>
                <c:pt idx="22">
                  <c:v>-71.115427282106367</c:v>
                </c:pt>
                <c:pt idx="23">
                  <c:v>-71.130053457965033</c:v>
                </c:pt>
                <c:pt idx="24">
                  <c:v>-71.144884540683634</c:v>
                </c:pt>
                <c:pt idx="25">
                  <c:v>-71.159870815067478</c:v>
                </c:pt>
                <c:pt idx="26">
                  <c:v>-71.174960558634623</c:v>
                </c:pt>
                <c:pt idx="27">
                  <c:v>-71.19012983459757</c:v>
                </c:pt>
                <c:pt idx="28">
                  <c:v>-71.205326994016758</c:v>
                </c:pt>
                <c:pt idx="29">
                  <c:v>-71.220512197466235</c:v>
                </c:pt>
                <c:pt idx="30">
                  <c:v>-71.235647214092367</c:v>
                </c:pt>
                <c:pt idx="31">
                  <c:v>-71.250695313756367</c:v>
                </c:pt>
                <c:pt idx="32">
                  <c:v>-71.2656214004068</c:v>
                </c:pt>
                <c:pt idx="33">
                  <c:v>-71.280391940932887</c:v>
                </c:pt>
                <c:pt idx="34">
                  <c:v>-71.294974910809927</c:v>
                </c:pt>
                <c:pt idx="35">
                  <c:v>-71.309334282267017</c:v>
                </c:pt>
                <c:pt idx="36">
                  <c:v>-71.32343786646382</c:v>
                </c:pt>
                <c:pt idx="37">
                  <c:v>-71.337285204865211</c:v>
                </c:pt>
                <c:pt idx="38">
                  <c:v>-71.350825320913231</c:v>
                </c:pt>
                <c:pt idx="39">
                  <c:v>-71.364042806823107</c:v>
                </c:pt>
                <c:pt idx="40">
                  <c:v>-71.376910623649138</c:v>
                </c:pt>
                <c:pt idx="41">
                  <c:v>-71.389400702491741</c:v>
                </c:pt>
                <c:pt idx="42">
                  <c:v>-71.401507844396463</c:v>
                </c:pt>
                <c:pt idx="43">
                  <c:v>-71.413203693479772</c:v>
                </c:pt>
                <c:pt idx="44">
                  <c:v>-71.424469793273275</c:v>
                </c:pt>
                <c:pt idx="45">
                  <c:v>-71.43528880435467</c:v>
                </c:pt>
                <c:pt idx="46">
                  <c:v>-71.44564448105605</c:v>
                </c:pt>
                <c:pt idx="47">
                  <c:v>-71.455521633236629</c:v>
                </c:pt>
                <c:pt idx="48">
                  <c:v>-71.464906090773141</c:v>
                </c:pt>
                <c:pt idx="49">
                  <c:v>-71.47378467230584</c:v>
                </c:pt>
                <c:pt idx="50">
                  <c:v>-71.482141947536761</c:v>
                </c:pt>
                <c:pt idx="51">
                  <c:v>-71.489965377002036</c:v>
                </c:pt>
                <c:pt idx="52">
                  <c:v>-71.497259183089966</c:v>
                </c:pt>
                <c:pt idx="53">
                  <c:v>-71.504000251223161</c:v>
                </c:pt>
                <c:pt idx="54">
                  <c:v>-71.510184717658802</c:v>
                </c:pt>
                <c:pt idx="55">
                  <c:v>-71.515802943167984</c:v>
                </c:pt>
                <c:pt idx="56">
                  <c:v>-71.520845674009692</c:v>
                </c:pt>
                <c:pt idx="57">
                  <c:v>-71.525312887091445</c:v>
                </c:pt>
                <c:pt idx="58">
                  <c:v>-71.529195440432702</c:v>
                </c:pt>
                <c:pt idx="59">
                  <c:v>-71.532488607315727</c:v>
                </c:pt>
                <c:pt idx="60">
                  <c:v>-71.535188408018158</c:v>
                </c:pt>
                <c:pt idx="61">
                  <c:v>-71.537291600176815</c:v>
                </c:pt>
                <c:pt idx="62">
                  <c:v>-71.538795670432535</c:v>
                </c:pt>
                <c:pt idx="63">
                  <c:v>-71.539698827981638</c:v>
                </c:pt>
                <c:pt idx="64">
                  <c:v>-71.540000000000006</c:v>
                </c:pt>
                <c:pt idx="65">
                  <c:v>-71.539699066284115</c:v>
                </c:pt>
                <c:pt idx="66">
                  <c:v>-71.538797395622936</c:v>
                </c:pt>
                <c:pt idx="67">
                  <c:v>-71.537293730822199</c:v>
                </c:pt>
                <c:pt idx="68">
                  <c:v>-71.535191803312131</c:v>
                </c:pt>
                <c:pt idx="69">
                  <c:v>-71.532492955859738</c:v>
                </c:pt>
                <c:pt idx="70">
                  <c:v>-71.529201061790374</c:v>
                </c:pt>
                <c:pt idx="71">
                  <c:v>-71.525322290187049</c:v>
                </c:pt>
                <c:pt idx="72">
                  <c:v>-71.520856393371815</c:v>
                </c:pt>
                <c:pt idx="73">
                  <c:v>-71.515811312277009</c:v>
                </c:pt>
                <c:pt idx="74">
                  <c:v>-71.510193305346377</c:v>
                </c:pt>
                <c:pt idx="75">
                  <c:v>-71.504009420418072</c:v>
                </c:pt>
                <c:pt idx="76">
                  <c:v>-71.497267512574723</c:v>
                </c:pt>
                <c:pt idx="77">
                  <c:v>-71.489976263906883</c:v>
                </c:pt>
                <c:pt idx="78">
                  <c:v>-71.482145205330184</c:v>
                </c:pt>
                <c:pt idx="79">
                  <c:v>-71.473784739686565</c:v>
                </c:pt>
                <c:pt idx="80">
                  <c:v>-71.464909765029034</c:v>
                </c:pt>
                <c:pt idx="81">
                  <c:v>-71.455535509805102</c:v>
                </c:pt>
                <c:pt idx="82">
                  <c:v>-71.445656501898682</c:v>
                </c:pt>
                <c:pt idx="83">
                  <c:v>-71.43530384392389</c:v>
                </c:pt>
                <c:pt idx="84">
                  <c:v>-71.424485885377521</c:v>
                </c:pt>
                <c:pt idx="85">
                  <c:v>-71.413221739505417</c:v>
                </c:pt>
                <c:pt idx="86">
                  <c:v>-71.40153470159369</c:v>
                </c:pt>
                <c:pt idx="87">
                  <c:v>-71.389428471701919</c:v>
                </c:pt>
                <c:pt idx="88">
                  <c:v>-71.376930551571661</c:v>
                </c:pt>
                <c:pt idx="89">
                  <c:v>-71.364061786257793</c:v>
                </c:pt>
                <c:pt idx="90">
                  <c:v>-71.350844274547185</c:v>
                </c:pt>
                <c:pt idx="91">
                  <c:v>-71.337301409353543</c:v>
                </c:pt>
                <c:pt idx="92">
                  <c:v>-71.32345791968514</c:v>
                </c:pt>
                <c:pt idx="93">
                  <c:v>-71.309339913217741</c:v>
                </c:pt>
                <c:pt idx="94">
                  <c:v>-71.294974910063132</c:v>
                </c:pt>
                <c:pt idx="95">
                  <c:v>-71.280397669490128</c:v>
                </c:pt>
                <c:pt idx="96">
                  <c:v>-71.265642610658077</c:v>
                </c:pt>
                <c:pt idx="97">
                  <c:v>-71.250712902702745</c:v>
                </c:pt>
                <c:pt idx="98">
                  <c:v>-71.235668421030098</c:v>
                </c:pt>
                <c:pt idx="99">
                  <c:v>-71.220534064182445</c:v>
                </c:pt>
                <c:pt idx="100">
                  <c:v>-71.205350623590647</c:v>
                </c:pt>
                <c:pt idx="101">
                  <c:v>-71.190163866802038</c:v>
                </c:pt>
                <c:pt idx="102">
                  <c:v>-71.174994489666844</c:v>
                </c:pt>
                <c:pt idx="103">
                  <c:v>-71.159894295125014</c:v>
                </c:pt>
                <c:pt idx="104">
                  <c:v>-71.144906151114043</c:v>
                </c:pt>
                <c:pt idx="105">
                  <c:v>-71.130074368665476</c:v>
                </c:pt>
                <c:pt idx="106">
                  <c:v>-71.115444610199177</c:v>
                </c:pt>
                <c:pt idx="107">
                  <c:v>-71.101063780402711</c:v>
                </c:pt>
                <c:pt idx="108">
                  <c:v>-71.086979889472246</c:v>
                </c:pt>
                <c:pt idx="109">
                  <c:v>-71.073241870051262</c:v>
                </c:pt>
                <c:pt idx="110">
                  <c:v>-71.059904561923375</c:v>
                </c:pt>
                <c:pt idx="111">
                  <c:v>-71.04702081419822</c:v>
                </c:pt>
                <c:pt idx="112">
                  <c:v>-71.034616355467094</c:v>
                </c:pt>
                <c:pt idx="113">
                  <c:v>-71.022764167619798</c:v>
                </c:pt>
                <c:pt idx="114">
                  <c:v>-71.011505757891456</c:v>
                </c:pt>
                <c:pt idx="115">
                  <c:v>-71.000893325617056</c:v>
                </c:pt>
                <c:pt idx="116">
                  <c:v>-70.990979240099065</c:v>
                </c:pt>
                <c:pt idx="117">
                  <c:v>-70.981797197558166</c:v>
                </c:pt>
                <c:pt idx="118">
                  <c:v>-70.973398218041297</c:v>
                </c:pt>
                <c:pt idx="119">
                  <c:v>-70.96582362783532</c:v>
                </c:pt>
                <c:pt idx="120">
                  <c:v>-70.959111670574885</c:v>
                </c:pt>
                <c:pt idx="121">
                  <c:v>-70.953297277005092</c:v>
                </c:pt>
                <c:pt idx="122">
                  <c:v>-70.94841055833524</c:v>
                </c:pt>
                <c:pt idx="123">
                  <c:v>-70.906428481485378</c:v>
                </c:pt>
                <c:pt idx="124">
                  <c:v>-70.837642535589794</c:v>
                </c:pt>
                <c:pt idx="125">
                  <c:v>-70.689260853399801</c:v>
                </c:pt>
                <c:pt idx="126">
                  <c:v>-70.526389387235753</c:v>
                </c:pt>
                <c:pt idx="127">
                  <c:v>-70.348927497155216</c:v>
                </c:pt>
                <c:pt idx="128">
                  <c:v>-69.727839490407277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8C0-44BA-9281-10AD7365D3A3}"/>
            </c:ext>
          </c:extLst>
        </c:ser>
        <c:ser>
          <c:idx val="7"/>
          <c:order val="8"/>
          <c:marker>
            <c:symbol val="none"/>
          </c:marker>
          <c:xVal>
            <c:numRef>
              <c:f>BeachMarksvsPrediction!$V$9:$V$170</c:f>
              <c:numCache>
                <c:formatCode>0.00E+00</c:formatCode>
                <c:ptCount val="162"/>
                <c:pt idx="0">
                  <c:v>16.255088911168301</c:v>
                </c:pt>
                <c:pt idx="1">
                  <c:v>16.2090698348958</c:v>
                </c:pt>
                <c:pt idx="2">
                  <c:v>16.139859394136799</c:v>
                </c:pt>
                <c:pt idx="3">
                  <c:v>16.063607654741599</c:v>
                </c:pt>
                <c:pt idx="4">
                  <c:v>15.9809403985295</c:v>
                </c:pt>
                <c:pt idx="5">
                  <c:v>15.890901397357</c:v>
                </c:pt>
                <c:pt idx="6">
                  <c:v>15.793038215567201</c:v>
                </c:pt>
                <c:pt idx="7">
                  <c:v>15.687816230074001</c:v>
                </c:pt>
                <c:pt idx="8">
                  <c:v>15.5756609306491</c:v>
                </c:pt>
                <c:pt idx="9">
                  <c:v>15.4572129305721</c:v>
                </c:pt>
                <c:pt idx="10">
                  <c:v>15.333301647801999</c:v>
                </c:pt>
                <c:pt idx="11">
                  <c:v>15.2041706439989</c:v>
                </c:pt>
                <c:pt idx="12">
                  <c:v>15.0702137929117</c:v>
                </c:pt>
                <c:pt idx="13">
                  <c:v>14.931505947578399</c:v>
                </c:pt>
                <c:pt idx="14">
                  <c:v>14.7882292148809</c:v>
                </c:pt>
                <c:pt idx="15">
                  <c:v>14.6406775086779</c:v>
                </c:pt>
                <c:pt idx="16">
                  <c:v>14.488837493653</c:v>
                </c:pt>
                <c:pt idx="17">
                  <c:v>14.3330299865969</c:v>
                </c:pt>
                <c:pt idx="18">
                  <c:v>14.1734585395452</c:v>
                </c:pt>
                <c:pt idx="19">
                  <c:v>14.010471551005599</c:v>
                </c:pt>
                <c:pt idx="20">
                  <c:v>13.843917396812</c:v>
                </c:pt>
                <c:pt idx="21">
                  <c:v>13.674029748215199</c:v>
                </c:pt>
                <c:pt idx="22">
                  <c:v>13.5007414450262</c:v>
                </c:pt>
                <c:pt idx="23">
                  <c:v>13.324323660240401</c:v>
                </c:pt>
                <c:pt idx="24">
                  <c:v>13.144982103837201</c:v>
                </c:pt>
                <c:pt idx="25">
                  <c:v>12.9624829854067</c:v>
                </c:pt>
                <c:pt idx="26">
                  <c:v>12.777114019079701</c:v>
                </c:pt>
                <c:pt idx="27">
                  <c:v>12.5890434891809</c:v>
                </c:pt>
                <c:pt idx="28">
                  <c:v>12.3982013473852</c:v>
                </c:pt>
                <c:pt idx="29">
                  <c:v>12.204664353429999</c:v>
                </c:pt>
                <c:pt idx="30">
                  <c:v>12.0086083975458</c:v>
                </c:pt>
                <c:pt idx="31">
                  <c:v>11.8097972483462</c:v>
                </c:pt>
                <c:pt idx="32">
                  <c:v>11.608600766633201</c:v>
                </c:pt>
                <c:pt idx="33">
                  <c:v>11.4049404854947</c:v>
                </c:pt>
                <c:pt idx="34">
                  <c:v>11.1988980404352</c:v>
                </c:pt>
                <c:pt idx="35">
                  <c:v>10.990661501524</c:v>
                </c:pt>
                <c:pt idx="36">
                  <c:v>10.779984027647201</c:v>
                </c:pt>
                <c:pt idx="37">
                  <c:v>10.567098683920699</c:v>
                </c:pt>
                <c:pt idx="38">
                  <c:v>10.3520725742666</c:v>
                </c:pt>
                <c:pt idx="39">
                  <c:v>10.1352023702535</c:v>
                </c:pt>
                <c:pt idx="40">
                  <c:v>9.9161708634232006</c:v>
                </c:pt>
                <c:pt idx="41">
                  <c:v>9.6952888378213995</c:v>
                </c:pt>
                <c:pt idx="42">
                  <c:v>9.4723734936622002</c:v>
                </c:pt>
                <c:pt idx="43">
                  <c:v>9.2472624671547994</c:v>
                </c:pt>
                <c:pt idx="44">
                  <c:v>9.0204557192894992</c:v>
                </c:pt>
                <c:pt idx="45">
                  <c:v>8.7920482144517997</c:v>
                </c:pt>
                <c:pt idx="46">
                  <c:v>8.5618617236267003</c:v>
                </c:pt>
                <c:pt idx="47">
                  <c:v>8.3298471355843997</c:v>
                </c:pt>
                <c:pt idx="48">
                  <c:v>8.0962846920789993</c:v>
                </c:pt>
                <c:pt idx="49">
                  <c:v>7.8613644683916002</c:v>
                </c:pt>
                <c:pt idx="50">
                  <c:v>7.6247123393229996</c:v>
                </c:pt>
                <c:pt idx="51">
                  <c:v>7.3868296428785003</c:v>
                </c:pt>
                <c:pt idx="52">
                  <c:v>7.1473937361245996</c:v>
                </c:pt>
                <c:pt idx="53">
                  <c:v>6.9066818557446998</c:v>
                </c:pt>
                <c:pt idx="54">
                  <c:v>6.6648752958737001</c:v>
                </c:pt>
                <c:pt idx="55">
                  <c:v>6.4215802275972003</c:v>
                </c:pt>
                <c:pt idx="56">
                  <c:v>6.1771248453665004</c:v>
                </c:pt>
                <c:pt idx="57">
                  <c:v>5.9316869953779001</c:v>
                </c:pt>
                <c:pt idx="58">
                  <c:v>5.6851458049222003</c:v>
                </c:pt>
                <c:pt idx="59">
                  <c:v>5.4375845239096998</c:v>
                </c:pt>
                <c:pt idx="60">
                  <c:v>5.189211758501</c:v>
                </c:pt>
                <c:pt idx="61">
                  <c:v>4.9398739392611999</c:v>
                </c:pt>
                <c:pt idx="62">
                  <c:v>4.6895035689922997</c:v>
                </c:pt>
                <c:pt idx="63">
                  <c:v>4.4383847822315996</c:v>
                </c:pt>
                <c:pt idx="64">
                  <c:v>4.1867028707775997</c:v>
                </c:pt>
                <c:pt idx="65">
                  <c:v>3.9340465205604001</c:v>
                </c:pt>
                <c:pt idx="66">
                  <c:v>3.6807482274335999</c:v>
                </c:pt>
                <c:pt idx="67">
                  <c:v>3.4269754004559001</c:v>
                </c:pt>
                <c:pt idx="68">
                  <c:v>3.1725858213619</c:v>
                </c:pt>
                <c:pt idx="69">
                  <c:v>2.9176534110137</c:v>
                </c:pt>
                <c:pt idx="70">
                  <c:v>2.662385435794</c:v>
                </c:pt>
                <c:pt idx="71">
                  <c:v>2.4064391051299001</c:v>
                </c:pt>
                <c:pt idx="72">
                  <c:v>2.1502407723291999</c:v>
                </c:pt>
                <c:pt idx="73">
                  <c:v>1.8936407287542001</c:v>
                </c:pt>
                <c:pt idx="74">
                  <c:v>1.6367098907487001</c:v>
                </c:pt>
                <c:pt idx="75">
                  <c:v>1.3796566381085</c:v>
                </c:pt>
                <c:pt idx="76">
                  <c:v>1.1221465926425001</c:v>
                </c:pt>
                <c:pt idx="77">
                  <c:v>0.86443736501640001</c:v>
                </c:pt>
                <c:pt idx="78">
                  <c:v>0.60658946531000002</c:v>
                </c:pt>
                <c:pt idx="79">
                  <c:v>0.34894111750220003</c:v>
                </c:pt>
                <c:pt idx="80">
                  <c:v>9.1096688278700003E-2</c:v>
                </c:pt>
                <c:pt idx="81">
                  <c:v>-0.1668296984954</c:v>
                </c:pt>
                <c:pt idx="82">
                  <c:v>-0.42463953786719999</c:v>
                </c:pt>
                <c:pt idx="83">
                  <c:v>-0.68240857960500001</c:v>
                </c:pt>
                <c:pt idx="84">
                  <c:v>-0.94018267357889995</c:v>
                </c:pt>
                <c:pt idx="85">
                  <c:v>-1.1977512337194001</c:v>
                </c:pt>
                <c:pt idx="86">
                  <c:v>-1.4548677584212999</c:v>
                </c:pt>
                <c:pt idx="87">
                  <c:v>-1.7118501979051</c:v>
                </c:pt>
                <c:pt idx="88">
                  <c:v>-1.9688983312626001</c:v>
                </c:pt>
                <c:pt idx="89">
                  <c:v>-2.2254633153005998</c:v>
                </c:pt>
                <c:pt idx="90">
                  <c:v>-2.481462521888</c:v>
                </c:pt>
                <c:pt idx="91">
                  <c:v>-2.7369789628499999</c:v>
                </c:pt>
                <c:pt idx="92">
                  <c:v>-2.9921460700631002</c:v>
                </c:pt>
                <c:pt idx="93">
                  <c:v>-3.2471607259513999</c:v>
                </c:pt>
                <c:pt idx="94">
                  <c:v>-3.5014763066604999</c:v>
                </c:pt>
                <c:pt idx="95">
                  <c:v>-3.7550094050877001</c:v>
                </c:pt>
                <c:pt idx="96">
                  <c:v>-4.0079770738434997</c:v>
                </c:pt>
                <c:pt idx="97">
                  <c:v>-4.2600679884849999</c:v>
                </c:pt>
                <c:pt idx="98">
                  <c:v>-4.5114990149537997</c:v>
                </c:pt>
                <c:pt idx="99">
                  <c:v>-4.7625196946806003</c:v>
                </c:pt>
                <c:pt idx="100">
                  <c:v>-5.0124456632037004</c:v>
                </c:pt>
                <c:pt idx="101">
                  <c:v>-5.2613937125963997</c:v>
                </c:pt>
                <c:pt idx="102">
                  <c:v>-5.5095209622967003</c:v>
                </c:pt>
                <c:pt idx="103">
                  <c:v>-5.7566424680933999</c:v>
                </c:pt>
                <c:pt idx="104">
                  <c:v>-6.0026380099042997</c:v>
                </c:pt>
                <c:pt idx="105">
                  <c:v>-6.2478188060743003</c:v>
                </c:pt>
                <c:pt idx="106">
                  <c:v>-6.4918777789859003</c:v>
                </c:pt>
                <c:pt idx="107">
                  <c:v>-6.7345537447122998</c:v>
                </c:pt>
                <c:pt idx="108">
                  <c:v>-6.9760510674919001</c:v>
                </c:pt>
                <c:pt idx="109">
                  <c:v>-7.2161153255350001</c:v>
                </c:pt>
                <c:pt idx="110">
                  <c:v>-7.4550046868575004</c:v>
                </c:pt>
                <c:pt idx="111">
                  <c:v>-7.6925635928876002</c:v>
                </c:pt>
                <c:pt idx="112">
                  <c:v>-7.9284839471678996</c:v>
                </c:pt>
                <c:pt idx="113">
                  <c:v>-8.1629596110544007</c:v>
                </c:pt>
                <c:pt idx="114">
                  <c:v>-8.3957301794467991</c:v>
                </c:pt>
                <c:pt idx="115">
                  <c:v>-8.6270322378948006</c:v>
                </c:pt>
                <c:pt idx="116">
                  <c:v>-8.8564952026416996</c:v>
                </c:pt>
                <c:pt idx="117">
                  <c:v>-9.0843156467916995</c:v>
                </c:pt>
                <c:pt idx="118">
                  <c:v>-9.3103126336611997</c:v>
                </c:pt>
                <c:pt idx="119">
                  <c:v>-9.5345470822155001</c:v>
                </c:pt>
                <c:pt idx="120">
                  <c:v>-9.7569776402855002</c:v>
                </c:pt>
                <c:pt idx="121">
                  <c:v>-9.9772197885984006</c:v>
                </c:pt>
                <c:pt idx="122">
                  <c:v>-10.1955331853618</c:v>
                </c:pt>
                <c:pt idx="123">
                  <c:v>-10.411751519463101</c:v>
                </c:pt>
                <c:pt idx="124">
                  <c:v>-10.6257653798811</c:v>
                </c:pt>
                <c:pt idx="125">
                  <c:v>-10.8378328475125</c:v>
                </c:pt>
                <c:pt idx="126">
                  <c:v>-11.047669778614701</c:v>
                </c:pt>
                <c:pt idx="127">
                  <c:v>-11.255040365192</c:v>
                </c:pt>
                <c:pt idx="128">
                  <c:v>-11.4601129257892</c:v>
                </c:pt>
                <c:pt idx="129">
                  <c:v>-11.6626657424356</c:v>
                </c:pt>
                <c:pt idx="130">
                  <c:v>-11.862910102862299</c:v>
                </c:pt>
                <c:pt idx="131">
                  <c:v>-12.0606969208311</c:v>
                </c:pt>
                <c:pt idx="132">
                  <c:v>-12.255741351482101</c:v>
                </c:pt>
                <c:pt idx="133">
                  <c:v>-12.448179033355499</c:v>
                </c:pt>
                <c:pt idx="134">
                  <c:v>-12.637782421483401</c:v>
                </c:pt>
                <c:pt idx="135">
                  <c:v>-12.8247306773275</c:v>
                </c:pt>
                <c:pt idx="136">
                  <c:v>-13.008698267861099</c:v>
                </c:pt>
                <c:pt idx="137">
                  <c:v>-13.1898011985888</c:v>
                </c:pt>
                <c:pt idx="138">
                  <c:v>-13.3678414297801</c:v>
                </c:pt>
                <c:pt idx="139">
                  <c:v>-13.5428169015265</c:v>
                </c:pt>
                <c:pt idx="140">
                  <c:v>-13.7146443223797</c:v>
                </c:pt>
                <c:pt idx="141">
                  <c:v>-13.8830998952419</c:v>
                </c:pt>
                <c:pt idx="142">
                  <c:v>-14.047960430276101</c:v>
                </c:pt>
                <c:pt idx="143">
                  <c:v>-14.209279066464999</c:v>
                </c:pt>
                <c:pt idx="144">
                  <c:v>-14.3667973071977</c:v>
                </c:pt>
                <c:pt idx="145">
                  <c:v>-14.520577909658799</c:v>
                </c:pt>
                <c:pt idx="146">
                  <c:v>-14.6702474344444</c:v>
                </c:pt>
                <c:pt idx="147">
                  <c:v>-14.8157690326072</c:v>
                </c:pt>
                <c:pt idx="148">
                  <c:v>-14.9568165602946</c:v>
                </c:pt>
                <c:pt idx="149">
                  <c:v>-15.093187367764299</c:v>
                </c:pt>
                <c:pt idx="150">
                  <c:v>-15.2246424835224</c:v>
                </c:pt>
                <c:pt idx="151">
                  <c:v>-15.3507955987172</c:v>
                </c:pt>
                <c:pt idx="152">
                  <c:v>-15.4717331664651</c:v>
                </c:pt>
                <c:pt idx="153">
                  <c:v>-15.5871767128023</c:v>
                </c:pt>
                <c:pt idx="154">
                  <c:v>-15.6966739635098</c:v>
                </c:pt>
                <c:pt idx="155">
                  <c:v>-15.7992506061253</c:v>
                </c:pt>
                <c:pt idx="156">
                  <c:v>-15.8935293318156</c:v>
                </c:pt>
                <c:pt idx="157">
                  <c:v>-15.978341963432801</c:v>
                </c:pt>
                <c:pt idx="158">
                  <c:v>-16.054187087844699</c:v>
                </c:pt>
                <c:pt idx="159">
                  <c:v>-16.123740838820002</c:v>
                </c:pt>
                <c:pt idx="160">
                  <c:v>-16.168650134861899</c:v>
                </c:pt>
                <c:pt idx="161">
                  <c:v>-16.2123966771025</c:v>
                </c:pt>
              </c:numCache>
            </c:numRef>
          </c:xVal>
          <c:yVal>
            <c:numRef>
              <c:f>BeachMarksvsPrediction!$W$9:$W$170</c:f>
              <c:numCache>
                <c:formatCode>0.00E+00</c:formatCode>
                <c:ptCount val="162"/>
                <c:pt idx="0">
                  <c:v>-82.565093014481704</c:v>
                </c:pt>
                <c:pt idx="1">
                  <c:v>-82.391971763301896</c:v>
                </c:pt>
                <c:pt idx="2">
                  <c:v>-82.148340783168905</c:v>
                </c:pt>
                <c:pt idx="3">
                  <c:v>-81.902078770920497</c:v>
                </c:pt>
                <c:pt idx="4">
                  <c:v>-81.657583481086704</c:v>
                </c:pt>
                <c:pt idx="5">
                  <c:v>-81.415916540960595</c:v>
                </c:pt>
                <c:pt idx="6">
                  <c:v>-81.177127677718403</c:v>
                </c:pt>
                <c:pt idx="7">
                  <c:v>-80.941929516941499</c:v>
                </c:pt>
                <c:pt idx="8">
                  <c:v>-80.709821097835501</c:v>
                </c:pt>
                <c:pt idx="9">
                  <c:v>-80.480523496201997</c:v>
                </c:pt>
                <c:pt idx="10">
                  <c:v>-80.254353316339007</c:v>
                </c:pt>
                <c:pt idx="11">
                  <c:v>-80.030948932305193</c:v>
                </c:pt>
                <c:pt idx="12">
                  <c:v>-79.810576362820399</c:v>
                </c:pt>
                <c:pt idx="13">
                  <c:v>-79.593107320516395</c:v>
                </c:pt>
                <c:pt idx="14">
                  <c:v>-79.378598164684803</c:v>
                </c:pt>
                <c:pt idx="15">
                  <c:v>-79.167185342876195</c:v>
                </c:pt>
                <c:pt idx="16">
                  <c:v>-78.958543958585196</c:v>
                </c:pt>
                <c:pt idx="17">
                  <c:v>-78.752829250630498</c:v>
                </c:pt>
                <c:pt idx="18">
                  <c:v>-78.550025777528106</c:v>
                </c:pt>
                <c:pt idx="19">
                  <c:v>-78.350345152435494</c:v>
                </c:pt>
                <c:pt idx="20">
                  <c:v>-78.153449720874505</c:v>
                </c:pt>
                <c:pt idx="21">
                  <c:v>-77.9595158828716</c:v>
                </c:pt>
                <c:pt idx="22">
                  <c:v>-77.768367283815905</c:v>
                </c:pt>
                <c:pt idx="23">
                  <c:v>-77.580184458791507</c:v>
                </c:pt>
                <c:pt idx="24">
                  <c:v>-77.395062053916703</c:v>
                </c:pt>
                <c:pt idx="25">
                  <c:v>-77.212669269376903</c:v>
                </c:pt>
                <c:pt idx="26">
                  <c:v>-77.033228430952903</c:v>
                </c:pt>
                <c:pt idx="27">
                  <c:v>-76.856836195811198</c:v>
                </c:pt>
                <c:pt idx="28">
                  <c:v>-76.683377083656495</c:v>
                </c:pt>
                <c:pt idx="29">
                  <c:v>-76.512901726336196</c:v>
                </c:pt>
                <c:pt idx="30">
                  <c:v>-76.345555206443095</c:v>
                </c:pt>
                <c:pt idx="31">
                  <c:v>-76.181112655794095</c:v>
                </c:pt>
                <c:pt idx="32">
                  <c:v>-76.019832559864895</c:v>
                </c:pt>
                <c:pt idx="33">
                  <c:v>-75.861599090143699</c:v>
                </c:pt>
                <c:pt idx="34">
                  <c:v>-75.706449207843207</c:v>
                </c:pt>
                <c:pt idx="35">
                  <c:v>-75.554505485777497</c:v>
                </c:pt>
                <c:pt idx="36">
                  <c:v>-75.405562798205395</c:v>
                </c:pt>
                <c:pt idx="37">
                  <c:v>-75.259766611279105</c:v>
                </c:pt>
                <c:pt idx="38">
                  <c:v>-75.1171547904855</c:v>
                </c:pt>
                <c:pt idx="39">
                  <c:v>-74.977919563340095</c:v>
                </c:pt>
                <c:pt idx="40">
                  <c:v>-74.841848818930401</c:v>
                </c:pt>
                <c:pt idx="41">
                  <c:v>-74.709129367572103</c:v>
                </c:pt>
                <c:pt idx="42">
                  <c:v>-74.579644269447201</c:v>
                </c:pt>
                <c:pt idx="43">
                  <c:v>-74.453301827439304</c:v>
                </c:pt>
                <c:pt idx="44">
                  <c:v>-74.3303649569051</c:v>
                </c:pt>
                <c:pt idx="45">
                  <c:v>-74.210860735225907</c:v>
                </c:pt>
                <c:pt idx="46">
                  <c:v>-74.094675751360498</c:v>
                </c:pt>
                <c:pt idx="47">
                  <c:v>-73.981766670814196</c:v>
                </c:pt>
                <c:pt idx="48">
                  <c:v>-73.872235118969996</c:v>
                </c:pt>
                <c:pt idx="49">
                  <c:v>-73.766128100657298</c:v>
                </c:pt>
                <c:pt idx="50">
                  <c:v>-73.663262493568396</c:v>
                </c:pt>
                <c:pt idx="51">
                  <c:v>-73.563849685925803</c:v>
                </c:pt>
                <c:pt idx="52">
                  <c:v>-73.467745785053594</c:v>
                </c:pt>
                <c:pt idx="53">
                  <c:v>-73.375049277115707</c:v>
                </c:pt>
                <c:pt idx="54">
                  <c:v>-73.285818778647197</c:v>
                </c:pt>
                <c:pt idx="55">
                  <c:v>-73.199915790425493</c:v>
                </c:pt>
                <c:pt idx="56">
                  <c:v>-73.117447760510004</c:v>
                </c:pt>
                <c:pt idx="57">
                  <c:v>-73.038430352592997</c:v>
                </c:pt>
                <c:pt idx="58">
                  <c:v>-72.962766744653706</c:v>
                </c:pt>
                <c:pt idx="59">
                  <c:v>-72.890443932745399</c:v>
                </c:pt>
                <c:pt idx="60">
                  <c:v>-72.8215053499801</c:v>
                </c:pt>
                <c:pt idx="61">
                  <c:v>-72.755892646500797</c:v>
                </c:pt>
                <c:pt idx="62">
                  <c:v>-72.693574989547898</c:v>
                </c:pt>
                <c:pt idx="63">
                  <c:v>-72.634604571835595</c:v>
                </c:pt>
                <c:pt idx="64">
                  <c:v>-72.578998664445507</c:v>
                </c:pt>
                <c:pt idx="65">
                  <c:v>-72.526654608611594</c:v>
                </c:pt>
                <c:pt idx="66">
                  <c:v>-72.4776373396503</c:v>
                </c:pt>
                <c:pt idx="67">
                  <c:v>-72.431963161121701</c:v>
                </c:pt>
                <c:pt idx="68">
                  <c:v>-72.389574936236102</c:v>
                </c:pt>
                <c:pt idx="69">
                  <c:v>-72.350460773184395</c:v>
                </c:pt>
                <c:pt idx="70">
                  <c:v>-72.314640608864806</c:v>
                </c:pt>
                <c:pt idx="71">
                  <c:v>-72.282072046385395</c:v>
                </c:pt>
                <c:pt idx="72">
                  <c:v>-72.252819880734293</c:v>
                </c:pt>
                <c:pt idx="73">
                  <c:v>-72.226863680847799</c:v>
                </c:pt>
                <c:pt idx="74">
                  <c:v>-72.204203557587803</c:v>
                </c:pt>
                <c:pt idx="75">
                  <c:v>-72.184840354593604</c:v>
                </c:pt>
                <c:pt idx="76">
                  <c:v>-72.168732876886807</c:v>
                </c:pt>
                <c:pt idx="77">
                  <c:v>-72.155903630681195</c:v>
                </c:pt>
                <c:pt idx="78">
                  <c:v>-72.146377605159003</c:v>
                </c:pt>
                <c:pt idx="79">
                  <c:v>-72.140182878118196</c:v>
                </c:pt>
                <c:pt idx="80">
                  <c:v>-72.137318421956493</c:v>
                </c:pt>
                <c:pt idx="81">
                  <c:v>-72.137795490680404</c:v>
                </c:pt>
                <c:pt idx="82">
                  <c:v>-72.141602246001597</c:v>
                </c:pt>
                <c:pt idx="83">
                  <c:v>-72.148723093946899</c:v>
                </c:pt>
                <c:pt idx="84">
                  <c:v>-72.159164736507194</c:v>
                </c:pt>
                <c:pt idx="85">
                  <c:v>-72.172923831937496</c:v>
                </c:pt>
                <c:pt idx="86">
                  <c:v>-72.189972245215998</c:v>
                </c:pt>
                <c:pt idx="87">
                  <c:v>-72.210316734486398</c:v>
                </c:pt>
                <c:pt idx="88">
                  <c:v>-72.233978042515204</c:v>
                </c:pt>
                <c:pt idx="89">
                  <c:v>-72.260911099764598</c:v>
                </c:pt>
                <c:pt idx="90">
                  <c:v>-72.291107943736094</c:v>
                </c:pt>
                <c:pt idx="91">
                  <c:v>-72.324592663515901</c:v>
                </c:pt>
                <c:pt idx="92">
                  <c:v>-72.361388662121897</c:v>
                </c:pt>
                <c:pt idx="93">
                  <c:v>-72.401531871060897</c:v>
                </c:pt>
                <c:pt idx="94">
                  <c:v>-72.444947334859705</c:v>
                </c:pt>
                <c:pt idx="95">
                  <c:v>-72.491624235511097</c:v>
                </c:pt>
                <c:pt idx="96">
                  <c:v>-72.541610558187799</c:v>
                </c:pt>
                <c:pt idx="97">
                  <c:v>-72.594862574989307</c:v>
                </c:pt>
                <c:pt idx="98">
                  <c:v>-72.651451231695404</c:v>
                </c:pt>
                <c:pt idx="99">
                  <c:v>-72.711471132880007</c:v>
                </c:pt>
                <c:pt idx="100">
                  <c:v>-72.774788624901007</c:v>
                </c:pt>
                <c:pt idx="101">
                  <c:v>-72.841439584730097</c:v>
                </c:pt>
                <c:pt idx="102">
                  <c:v>-72.911472944383803</c:v>
                </c:pt>
                <c:pt idx="103">
                  <c:v>-72.984854797672</c:v>
                </c:pt>
                <c:pt idx="104">
                  <c:v>-73.061579629338198</c:v>
                </c:pt>
                <c:pt idx="105">
                  <c:v>-73.141782038770998</c:v>
                </c:pt>
                <c:pt idx="106">
                  <c:v>-73.225389501621095</c:v>
                </c:pt>
                <c:pt idx="107">
                  <c:v>-73.312323970144206</c:v>
                </c:pt>
                <c:pt idx="108">
                  <c:v>-73.402670745385606</c:v>
                </c:pt>
                <c:pt idx="109">
                  <c:v>-73.496351057670793</c:v>
                </c:pt>
                <c:pt idx="110">
                  <c:v>-73.593489917141994</c:v>
                </c:pt>
                <c:pt idx="111">
                  <c:v>-73.694038266857902</c:v>
                </c:pt>
                <c:pt idx="112">
                  <c:v>-73.797865266808202</c:v>
                </c:pt>
                <c:pt idx="113">
                  <c:v>-73.905074774476702</c:v>
                </c:pt>
                <c:pt idx="114">
                  <c:v>-74.015591418996394</c:v>
                </c:pt>
                <c:pt idx="115">
                  <c:v>-74.129576649540795</c:v>
                </c:pt>
                <c:pt idx="116">
                  <c:v>-74.246876428339803</c:v>
                </c:pt>
                <c:pt idx="117">
                  <c:v>-74.367585267763204</c:v>
                </c:pt>
                <c:pt idx="118">
                  <c:v>-74.491597858024093</c:v>
                </c:pt>
                <c:pt idx="119">
                  <c:v>-74.618959117138999</c:v>
                </c:pt>
                <c:pt idx="120">
                  <c:v>-74.749681207049704</c:v>
                </c:pt>
                <c:pt idx="121">
                  <c:v>-74.883563150351307</c:v>
                </c:pt>
                <c:pt idx="122">
                  <c:v>-75.020765839503198</c:v>
                </c:pt>
                <c:pt idx="123">
                  <c:v>-75.161183389418696</c:v>
                </c:pt>
                <c:pt idx="124">
                  <c:v>-75.304752510807702</c:v>
                </c:pt>
                <c:pt idx="125">
                  <c:v>-75.451677616749507</c:v>
                </c:pt>
                <c:pt idx="126">
                  <c:v>-75.601800898044402</c:v>
                </c:pt>
                <c:pt idx="127">
                  <c:v>-75.754968103640195</c:v>
                </c:pt>
                <c:pt idx="128">
                  <c:v>-75.911308373998494</c:v>
                </c:pt>
                <c:pt idx="129">
                  <c:v>-76.070659352368693</c:v>
                </c:pt>
                <c:pt idx="130">
                  <c:v>-76.233201129094397</c:v>
                </c:pt>
                <c:pt idx="131">
                  <c:v>-76.398845690407001</c:v>
                </c:pt>
                <c:pt idx="132">
                  <c:v>-76.567397263425804</c:v>
                </c:pt>
                <c:pt idx="133">
                  <c:v>-76.739018824826701</c:v>
                </c:pt>
                <c:pt idx="134">
                  <c:v>-76.913547096123295</c:v>
                </c:pt>
                <c:pt idx="135">
                  <c:v>-77.091190385626604</c:v>
                </c:pt>
                <c:pt idx="136">
                  <c:v>-77.271694932673995</c:v>
                </c:pt>
                <c:pt idx="137">
                  <c:v>-77.455237724913502</c:v>
                </c:pt>
                <c:pt idx="138">
                  <c:v>-77.641701778683299</c:v>
                </c:pt>
                <c:pt idx="139">
                  <c:v>-77.831171955620107</c:v>
                </c:pt>
                <c:pt idx="140">
                  <c:v>-78.023661738969295</c:v>
                </c:pt>
                <c:pt idx="141">
                  <c:v>-78.219051277183596</c:v>
                </c:pt>
                <c:pt idx="142">
                  <c:v>-78.417216700205799</c:v>
                </c:pt>
                <c:pt idx="143">
                  <c:v>-78.618361028355295</c:v>
                </c:pt>
                <c:pt idx="144">
                  <c:v>-78.822307187528097</c:v>
                </c:pt>
                <c:pt idx="145">
                  <c:v>-79.029320972863204</c:v>
                </c:pt>
                <c:pt idx="146">
                  <c:v>-79.239133516116894</c:v>
                </c:pt>
                <c:pt idx="147">
                  <c:v>-79.451985275846795</c:v>
                </c:pt>
                <c:pt idx="148">
                  <c:v>-79.667783294505597</c:v>
                </c:pt>
                <c:pt idx="149">
                  <c:v>-79.886676473353006</c:v>
                </c:pt>
                <c:pt idx="150">
                  <c:v>-80.108695130761006</c:v>
                </c:pt>
                <c:pt idx="151">
                  <c:v>-80.333419529218006</c:v>
                </c:pt>
                <c:pt idx="152">
                  <c:v>-80.561125385169007</c:v>
                </c:pt>
                <c:pt idx="153">
                  <c:v>-80.791623348296994</c:v>
                </c:pt>
                <c:pt idx="154">
                  <c:v>-81.025106373993793</c:v>
                </c:pt>
                <c:pt idx="155">
                  <c:v>-81.261838771121901</c:v>
                </c:pt>
                <c:pt idx="156">
                  <c:v>-81.502068713613099</c:v>
                </c:pt>
                <c:pt idx="157">
                  <c:v>-81.745622920728195</c:v>
                </c:pt>
                <c:pt idx="158">
                  <c:v>-81.992174781328302</c:v>
                </c:pt>
                <c:pt idx="159">
                  <c:v>-82.240307205679301</c:v>
                </c:pt>
                <c:pt idx="160">
                  <c:v>-82.406742112090299</c:v>
                </c:pt>
                <c:pt idx="161">
                  <c:v>-82.573486628483096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8C0-44BA-9281-10AD7365D3A3}"/>
            </c:ext>
          </c:extLst>
        </c:ser>
        <c:ser>
          <c:idx val="4"/>
          <c:order val="9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digitizedData!$G$6:$G$38</c:f>
              <c:numCache>
                <c:formatCode>General</c:formatCode>
                <c:ptCount val="33"/>
                <c:pt idx="0">
                  <c:v>-10.0952478399272</c:v>
                </c:pt>
                <c:pt idx="1">
                  <c:v>-10.0590381991814</c:v>
                </c:pt>
                <c:pt idx="2">
                  <c:v>-10.0469683189328</c:v>
                </c:pt>
                <c:pt idx="3">
                  <c:v>-9.9141996361982692</c:v>
                </c:pt>
                <c:pt idx="4">
                  <c:v>-9.7210815522206993</c:v>
                </c:pt>
                <c:pt idx="5">
                  <c:v>-9.4917538274973392</c:v>
                </c:pt>
                <c:pt idx="6">
                  <c:v>-9.2503562225253901</c:v>
                </c:pt>
                <c:pt idx="7">
                  <c:v>-8.9003296953160493</c:v>
                </c:pt>
                <c:pt idx="8">
                  <c:v>-8.5744429286039097</c:v>
                </c:pt>
                <c:pt idx="9">
                  <c:v>-8.2123465211459692</c:v>
                </c:pt>
                <c:pt idx="10">
                  <c:v>-7.8623199939366302</c:v>
                </c:pt>
                <c:pt idx="11">
                  <c:v>-7.5485031074730902</c:v>
                </c:pt>
                <c:pt idx="12">
                  <c:v>-7.1743368197665598</c:v>
                </c:pt>
                <c:pt idx="13">
                  <c:v>-6.3897946036076902</c:v>
                </c:pt>
                <c:pt idx="14">
                  <c:v>-5.7500909504320097</c:v>
                </c:pt>
                <c:pt idx="15">
                  <c:v>-5.0983174170077197</c:v>
                </c:pt>
                <c:pt idx="16">
                  <c:v>-4.3982643625890496</c:v>
                </c:pt>
                <c:pt idx="17">
                  <c:v>-3.5895823859329901</c:v>
                </c:pt>
                <c:pt idx="18">
                  <c:v>-2.9015992117629201</c:v>
                </c:pt>
                <c:pt idx="19">
                  <c:v>-1.8515196301349</c:v>
                </c:pt>
                <c:pt idx="20">
                  <c:v>-0.77730028800969997</c:v>
                </c:pt>
                <c:pt idx="21">
                  <c:v>-7.7247233591023701E-2</c:v>
                </c:pt>
                <c:pt idx="22">
                  <c:v>0.86420342579960796</c:v>
                </c:pt>
                <c:pt idx="23">
                  <c:v>1.7453046839472499</c:v>
                </c:pt>
                <c:pt idx="24">
                  <c:v>2.5660565408518998</c:v>
                </c:pt>
                <c:pt idx="25">
                  <c:v>3.6764855237229002</c:v>
                </c:pt>
                <c:pt idx="26">
                  <c:v>4.7869145065938996</c:v>
                </c:pt>
                <c:pt idx="27">
                  <c:v>5.8369940882219202</c:v>
                </c:pt>
                <c:pt idx="28">
                  <c:v>6.6939555858723701</c:v>
                </c:pt>
                <c:pt idx="29">
                  <c:v>7.8888737304835503</c:v>
                </c:pt>
                <c:pt idx="30">
                  <c:v>8.8423942701227798</c:v>
                </c:pt>
                <c:pt idx="31">
                  <c:v>9.6631461270274297</c:v>
                </c:pt>
                <c:pt idx="32">
                  <c:v>10.097661815976901</c:v>
                </c:pt>
              </c:numCache>
            </c:numRef>
          </c:xVal>
          <c:yVal>
            <c:numRef>
              <c:f>digitizedData!$I$6:$I$38</c:f>
              <c:numCache>
                <c:formatCode>General</c:formatCode>
                <c:ptCount val="33"/>
                <c:pt idx="0">
                  <c:v>-83.293521297559508</c:v>
                </c:pt>
                <c:pt idx="1">
                  <c:v>-82.87107548885858</c:v>
                </c:pt>
                <c:pt idx="2">
                  <c:v>-82.472769440654858</c:v>
                </c:pt>
                <c:pt idx="3">
                  <c:v>-81.905485068970762</c:v>
                </c:pt>
                <c:pt idx="4">
                  <c:v>-81.362340457783858</c:v>
                </c:pt>
                <c:pt idx="5">
                  <c:v>-80.951964529331519</c:v>
                </c:pt>
                <c:pt idx="6">
                  <c:v>-80.481239199636221</c:v>
                </c:pt>
                <c:pt idx="7">
                  <c:v>-79.950164468697906</c:v>
                </c:pt>
                <c:pt idx="8">
                  <c:v>-79.503578899499786</c:v>
                </c:pt>
                <c:pt idx="9">
                  <c:v>-79.044923450053062</c:v>
                </c:pt>
                <c:pt idx="10">
                  <c:v>-78.670757162346533</c:v>
                </c:pt>
                <c:pt idx="11">
                  <c:v>-78.356940275882991</c:v>
                </c:pt>
                <c:pt idx="12">
                  <c:v>-78.043123389419449</c:v>
                </c:pt>
                <c:pt idx="13">
                  <c:v>-77.512048658481149</c:v>
                </c:pt>
                <c:pt idx="14">
                  <c:v>-77.089602849780221</c:v>
                </c:pt>
                <c:pt idx="15">
                  <c:v>-76.763716083068076</c:v>
                </c:pt>
                <c:pt idx="16">
                  <c:v>-76.486108837350329</c:v>
                </c:pt>
                <c:pt idx="17">
                  <c:v>-76.208501591632569</c:v>
                </c:pt>
                <c:pt idx="18">
                  <c:v>-76.039523268152209</c:v>
                </c:pt>
                <c:pt idx="19">
                  <c:v>-75.834335303926039</c:v>
                </c:pt>
                <c:pt idx="20">
                  <c:v>-75.737776261937256</c:v>
                </c:pt>
                <c:pt idx="21">
                  <c:v>-75.761916022434463</c:v>
                </c:pt>
                <c:pt idx="22">
                  <c:v>-75.798125663180244</c:v>
                </c:pt>
                <c:pt idx="23">
                  <c:v>-75.90675458541763</c:v>
                </c:pt>
                <c:pt idx="24">
                  <c:v>-76.087802789146593</c:v>
                </c:pt>
                <c:pt idx="25">
                  <c:v>-76.425759436107342</c:v>
                </c:pt>
                <c:pt idx="26">
                  <c:v>-76.799925723813871</c:v>
                </c:pt>
                <c:pt idx="27">
                  <c:v>-77.355140215249364</c:v>
                </c:pt>
                <c:pt idx="28">
                  <c:v>-77.92242458693346</c:v>
                </c:pt>
                <c:pt idx="29">
                  <c:v>-79.02078368955587</c:v>
                </c:pt>
                <c:pt idx="30">
                  <c:v>-80.239841594664256</c:v>
                </c:pt>
                <c:pt idx="31">
                  <c:v>-81.84513566772776</c:v>
                </c:pt>
                <c:pt idx="32">
                  <c:v>-83.631477944520242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A62-4761-83B1-E4E1BC39B274}"/>
            </c:ext>
          </c:extLst>
        </c:ser>
        <c:ser>
          <c:idx val="5"/>
          <c:order val="10"/>
          <c:spPr>
            <a:ln>
              <a:noFill/>
            </a:ln>
          </c:spPr>
          <c:xVal>
            <c:numRef>
              <c:f>digitizedData!$K$6:$K$29</c:f>
              <c:numCache>
                <c:formatCode>General</c:formatCode>
                <c:ptCount val="24"/>
                <c:pt idx="0">
                  <c:v>-10.2024283765347</c:v>
                </c:pt>
                <c:pt idx="1">
                  <c:v>-10.2024283765347</c:v>
                </c:pt>
                <c:pt idx="2">
                  <c:v>-10.0981446111869</c:v>
                </c:pt>
                <c:pt idx="3">
                  <c:v>-9.9069577080491094</c:v>
                </c:pt>
                <c:pt idx="4">
                  <c:v>-9.6288676671214102</c:v>
                </c:pt>
                <c:pt idx="5">
                  <c:v>-9.3333969986357399</c:v>
                </c:pt>
                <c:pt idx="6">
                  <c:v>-8.9162619372441991</c:v>
                </c:pt>
                <c:pt idx="7">
                  <c:v>-8.3079399727148697</c:v>
                </c:pt>
                <c:pt idx="8">
                  <c:v>-7.5779536152796698</c:v>
                </c:pt>
                <c:pt idx="9">
                  <c:v>-6.9522510231923604</c:v>
                </c:pt>
                <c:pt idx="10">
                  <c:v>-6.3960709413369701</c:v>
                </c:pt>
                <c:pt idx="11">
                  <c:v>-5.7008458390177301</c:v>
                </c:pt>
                <c:pt idx="12">
                  <c:v>-4.7449113233287799</c:v>
                </c:pt>
                <c:pt idx="13">
                  <c:v>-3.64993178717598</c:v>
                </c:pt>
                <c:pt idx="14">
                  <c:v>-2.4506684856752998</c:v>
                </c:pt>
                <c:pt idx="15">
                  <c:v>-0.78212824010913895</c:v>
                </c:pt>
                <c:pt idx="16">
                  <c:v>1.52949522510231</c:v>
                </c:pt>
                <c:pt idx="17">
                  <c:v>3.5456480218281001</c:v>
                </c:pt>
                <c:pt idx="18">
                  <c:v>6.3960709413369701</c:v>
                </c:pt>
                <c:pt idx="19">
                  <c:v>7.8039017735334202</c:v>
                </c:pt>
                <c:pt idx="20">
                  <c:v>8.7250750341064105</c:v>
                </c:pt>
                <c:pt idx="21">
                  <c:v>9.5419645293315103</c:v>
                </c:pt>
                <c:pt idx="22">
                  <c:v>9.9764802182810293</c:v>
                </c:pt>
                <c:pt idx="23">
                  <c:v>10.2719508867667</c:v>
                </c:pt>
              </c:numCache>
            </c:numRef>
          </c:xVal>
          <c:yVal>
            <c:numRef>
              <c:f>digitizedData!$M$6:$M$29</c:f>
              <c:numCache>
                <c:formatCode>General</c:formatCode>
                <c:ptCount val="24"/>
                <c:pt idx="0">
                  <c:v>-83.280968622100957</c:v>
                </c:pt>
                <c:pt idx="1">
                  <c:v>-82.759549795361536</c:v>
                </c:pt>
                <c:pt idx="2">
                  <c:v>-82.151227830832212</c:v>
                </c:pt>
                <c:pt idx="3">
                  <c:v>-81.542905866302874</c:v>
                </c:pt>
                <c:pt idx="4">
                  <c:v>-80.986725784447486</c:v>
                </c:pt>
                <c:pt idx="5">
                  <c:v>-80.430545702592099</c:v>
                </c:pt>
                <c:pt idx="6">
                  <c:v>-79.75270122783084</c:v>
                </c:pt>
                <c:pt idx="7">
                  <c:v>-78.987953615279679</c:v>
                </c:pt>
                <c:pt idx="8">
                  <c:v>-78.240586630286501</c:v>
                </c:pt>
                <c:pt idx="9">
                  <c:v>-77.736548431105049</c:v>
                </c:pt>
                <c:pt idx="10">
                  <c:v>-77.388935879945436</c:v>
                </c:pt>
                <c:pt idx="11">
                  <c:v>-76.919658935879951</c:v>
                </c:pt>
                <c:pt idx="12">
                  <c:v>-76.519904502046401</c:v>
                </c:pt>
                <c:pt idx="13">
                  <c:v>-76.13753069577082</c:v>
                </c:pt>
                <c:pt idx="14">
                  <c:v>-75.859440654843127</c:v>
                </c:pt>
                <c:pt idx="15">
                  <c:v>-75.668253751705336</c:v>
                </c:pt>
                <c:pt idx="16">
                  <c:v>-75.807298772169176</c:v>
                </c:pt>
                <c:pt idx="17">
                  <c:v>-76.22443383356071</c:v>
                </c:pt>
                <c:pt idx="18">
                  <c:v>-77.59750341064121</c:v>
                </c:pt>
                <c:pt idx="19">
                  <c:v>-78.692482946794001</c:v>
                </c:pt>
                <c:pt idx="20">
                  <c:v>-79.89174624829468</c:v>
                </c:pt>
                <c:pt idx="21">
                  <c:v>-81.299577080491147</c:v>
                </c:pt>
                <c:pt idx="22">
                  <c:v>-82.51622100954981</c:v>
                </c:pt>
                <c:pt idx="23">
                  <c:v>-83.541678035470682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A62-4761-83B1-E4E1BC39B274}"/>
            </c:ext>
          </c:extLst>
        </c:ser>
        <c:ser>
          <c:idx val="8"/>
          <c:order val="11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digitizedData!$P$6:$P$26</c:f>
              <c:numCache>
                <c:formatCode>0.000</c:formatCode>
                <c:ptCount val="21"/>
                <c:pt idx="0">
                  <c:v>-11.3669304229195</c:v>
                </c:pt>
                <c:pt idx="1">
                  <c:v>-10.862892223737999</c:v>
                </c:pt>
                <c:pt idx="2">
                  <c:v>-10.063383356070901</c:v>
                </c:pt>
                <c:pt idx="3">
                  <c:v>-9.26387448840382</c:v>
                </c:pt>
                <c:pt idx="4">
                  <c:v>-8.1862755798089992</c:v>
                </c:pt>
                <c:pt idx="5">
                  <c:v>-7.2998635743519698</c:v>
                </c:pt>
                <c:pt idx="6">
                  <c:v>-6.0658390177353301</c:v>
                </c:pt>
                <c:pt idx="7">
                  <c:v>-4.2408731241473401</c:v>
                </c:pt>
                <c:pt idx="8">
                  <c:v>-2.7113778990450199</c:v>
                </c:pt>
                <c:pt idx="9">
                  <c:v>-1.33830832196452</c:v>
                </c:pt>
                <c:pt idx="10">
                  <c:v>-3.80635743519781</c:v>
                </c:pt>
                <c:pt idx="11">
                  <c:v>-6.9522510231921603E-2</c:v>
                </c:pt>
                <c:pt idx="12">
                  <c:v>0.747366984993179</c:v>
                </c:pt>
                <c:pt idx="13">
                  <c:v>2.5375716234652099</c:v>
                </c:pt>
                <c:pt idx="14">
                  <c:v>5.0403819918144599</c:v>
                </c:pt>
                <c:pt idx="15">
                  <c:v>7.0565347885402403</c:v>
                </c:pt>
                <c:pt idx="16">
                  <c:v>8.2905593451568897</c:v>
                </c:pt>
                <c:pt idx="17">
                  <c:v>9.5767257844474702</c:v>
                </c:pt>
                <c:pt idx="18">
                  <c:v>10.376234652114601</c:v>
                </c:pt>
                <c:pt idx="19">
                  <c:v>11.332169167803499</c:v>
                </c:pt>
                <c:pt idx="20">
                  <c:v>11.801446111869</c:v>
                </c:pt>
              </c:numCache>
            </c:numRef>
          </c:xVal>
          <c:yVal>
            <c:numRef>
              <c:f>digitizedData!$R$6:$R$26</c:f>
              <c:numCache>
                <c:formatCode>General</c:formatCode>
                <c:ptCount val="21"/>
                <c:pt idx="0">
                  <c:v>-79.49199181446113</c:v>
                </c:pt>
                <c:pt idx="1">
                  <c:v>-78.796766712141903</c:v>
                </c:pt>
                <c:pt idx="2">
                  <c:v>-77.92773533424284</c:v>
                </c:pt>
                <c:pt idx="3">
                  <c:v>-77.197748976807659</c:v>
                </c:pt>
                <c:pt idx="4">
                  <c:v>-76.398240109140531</c:v>
                </c:pt>
                <c:pt idx="5">
                  <c:v>-75.894201909959094</c:v>
                </c:pt>
                <c:pt idx="6">
                  <c:v>-75.338021828103692</c:v>
                </c:pt>
                <c:pt idx="7">
                  <c:v>-74.747080491132351</c:v>
                </c:pt>
                <c:pt idx="8">
                  <c:v>-74.538512960436577</c:v>
                </c:pt>
                <c:pt idx="9">
                  <c:v>-74.38208731241474</c:v>
                </c:pt>
                <c:pt idx="10">
                  <c:v>-84.845225102319247</c:v>
                </c:pt>
                <c:pt idx="11">
                  <c:v>-74.38208731241474</c:v>
                </c:pt>
                <c:pt idx="12">
                  <c:v>-74.36470668485677</c:v>
                </c:pt>
                <c:pt idx="13">
                  <c:v>-74.590654843110514</c:v>
                </c:pt>
                <c:pt idx="14">
                  <c:v>-75.146834924965901</c:v>
                </c:pt>
                <c:pt idx="15">
                  <c:v>-75.928963165075047</c:v>
                </c:pt>
                <c:pt idx="16">
                  <c:v>-76.711091405184192</c:v>
                </c:pt>
                <c:pt idx="17">
                  <c:v>-77.66702592087313</c:v>
                </c:pt>
                <c:pt idx="18">
                  <c:v>-78.605579809004112</c:v>
                </c:pt>
                <c:pt idx="19">
                  <c:v>-79.804843110504791</c:v>
                </c:pt>
                <c:pt idx="20">
                  <c:v>-80.552210095497969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66-4C60-8EFF-BCDFDACACDBA}"/>
            </c:ext>
          </c:extLst>
        </c:ser>
        <c:ser>
          <c:idx val="11"/>
          <c:order val="12"/>
          <c:spPr>
            <a:ln>
              <a:noFill/>
            </a:ln>
          </c:spPr>
          <c:marker>
            <c:symbol val="square"/>
            <c:size val="5"/>
          </c:marker>
          <c:xVal>
            <c:numRef>
              <c:f>digitizedData!$V$6:$V$25</c:f>
              <c:numCache>
                <c:formatCode>0.000</c:formatCode>
                <c:ptCount val="20"/>
                <c:pt idx="0">
                  <c:v>-11.3118917689859</c:v>
                </c:pt>
                <c:pt idx="1">
                  <c:v>-10.7180536607548</c:v>
                </c:pt>
                <c:pt idx="2">
                  <c:v>-9.7621191450659293</c:v>
                </c:pt>
                <c:pt idx="3">
                  <c:v>-8.6323783537971792</c:v>
                </c:pt>
                <c:pt idx="4">
                  <c:v>-7.4881537062300998</c:v>
                </c:pt>
                <c:pt idx="5">
                  <c:v>-6.2280582082764804</c:v>
                </c:pt>
                <c:pt idx="6">
                  <c:v>-4.5768985902682999</c:v>
                </c:pt>
                <c:pt idx="7">
                  <c:v>-3.4181900864029</c:v>
                </c:pt>
                <c:pt idx="8">
                  <c:v>-2.4767394270122698</c:v>
                </c:pt>
                <c:pt idx="9">
                  <c:v>-0.97041837198726599</c:v>
                </c:pt>
                <c:pt idx="10">
                  <c:v>-7.2419281491585594E-2</c:v>
                </c:pt>
                <c:pt idx="11">
                  <c:v>1.34699863574352</c:v>
                </c:pt>
                <c:pt idx="12">
                  <c:v>3.2443838108230998</c:v>
                </c:pt>
                <c:pt idx="13">
                  <c:v>4.6058663028649303</c:v>
                </c:pt>
                <c:pt idx="14">
                  <c:v>6.2280582082764901</c:v>
                </c:pt>
                <c:pt idx="15">
                  <c:v>7.6040245566166398</c:v>
                </c:pt>
                <c:pt idx="16">
                  <c:v>8.9944747612551108</c:v>
                </c:pt>
                <c:pt idx="17">
                  <c:v>10.3414733969986</c:v>
                </c:pt>
                <c:pt idx="18">
                  <c:v>11.2974079126875</c:v>
                </c:pt>
                <c:pt idx="19">
                  <c:v>11.775375170532</c:v>
                </c:pt>
              </c:numCache>
            </c:numRef>
          </c:xVal>
          <c:yVal>
            <c:numRef>
              <c:f>digitizedData!$X$6:$X$25</c:f>
              <c:numCache>
                <c:formatCode>General</c:formatCode>
                <c:ptCount val="20"/>
                <c:pt idx="0">
                  <c:v>-79.155966348340172</c:v>
                </c:pt>
                <c:pt idx="1">
                  <c:v>-78.3593542519327</c:v>
                </c:pt>
                <c:pt idx="2">
                  <c:v>-77.490322874033666</c:v>
                </c:pt>
                <c:pt idx="3">
                  <c:v>-76.563356070941353</c:v>
                </c:pt>
                <c:pt idx="4">
                  <c:v>-75.853647112323799</c:v>
                </c:pt>
                <c:pt idx="5">
                  <c:v>-75.288776716689412</c:v>
                </c:pt>
                <c:pt idx="6">
                  <c:v>-74.72390632105504</c:v>
                </c:pt>
                <c:pt idx="7">
                  <c:v>-74.535616189176906</c:v>
                </c:pt>
                <c:pt idx="8">
                  <c:v>-74.405261482492051</c:v>
                </c:pt>
                <c:pt idx="9">
                  <c:v>-74.289390632105523</c:v>
                </c:pt>
                <c:pt idx="10">
                  <c:v>-74.245939063210571</c:v>
                </c:pt>
                <c:pt idx="11">
                  <c:v>-74.361809913597099</c:v>
                </c:pt>
                <c:pt idx="12">
                  <c:v>-74.579067758071858</c:v>
                </c:pt>
                <c:pt idx="13">
                  <c:v>-74.941164165529798</c:v>
                </c:pt>
                <c:pt idx="14">
                  <c:v>-75.448099135970907</c:v>
                </c:pt>
                <c:pt idx="15">
                  <c:v>-76.143324238290148</c:v>
                </c:pt>
                <c:pt idx="16">
                  <c:v>-77.070291041382461</c:v>
                </c:pt>
                <c:pt idx="17">
                  <c:v>-78.228999545247859</c:v>
                </c:pt>
                <c:pt idx="18">
                  <c:v>-79.460127330604834</c:v>
                </c:pt>
                <c:pt idx="19">
                  <c:v>-80.082933151432485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66-4C60-8EFF-BCDFDACACDBA}"/>
            </c:ext>
          </c:extLst>
        </c:ser>
        <c:ser>
          <c:idx val="14"/>
          <c:order val="13"/>
          <c:spPr>
            <a:ln>
              <a:noFill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xVal>
            <c:numRef>
              <c:f>digitizedData!$Z$6:$Z$23</c:f>
              <c:numCache>
                <c:formatCode>0.000</c:formatCode>
                <c:ptCount val="18"/>
                <c:pt idx="0">
                  <c:v>-11.2800272851296</c:v>
                </c:pt>
                <c:pt idx="1">
                  <c:v>-10.2024283765347</c:v>
                </c:pt>
                <c:pt idx="2" formatCode="General">
                  <c:v>-9.1595907230559295</c:v>
                </c:pt>
                <c:pt idx="3" formatCode="General">
                  <c:v>-8.0124693042291906</c:v>
                </c:pt>
                <c:pt idx="4" formatCode="General">
                  <c:v>-6.5351159618008099</c:v>
                </c:pt>
                <c:pt idx="5" formatCode="General">
                  <c:v>-5.4575170532059998</c:v>
                </c:pt>
                <c:pt idx="6" formatCode="General">
                  <c:v>-3.9280218281036801</c:v>
                </c:pt>
                <c:pt idx="7" formatCode="General">
                  <c:v>-2.8156616643929002</c:v>
                </c:pt>
                <c:pt idx="8" formatCode="General">
                  <c:v>-1.2861664392905801</c:v>
                </c:pt>
                <c:pt idx="9" formatCode="General">
                  <c:v>-0.121664392905865</c:v>
                </c:pt>
                <c:pt idx="10" formatCode="General">
                  <c:v>1.45997271487039</c:v>
                </c:pt>
                <c:pt idx="11" formatCode="General">
                  <c:v>3.1980354706684802</c:v>
                </c:pt>
                <c:pt idx="12" formatCode="General">
                  <c:v>4.7970532060027198</c:v>
                </c:pt>
                <c:pt idx="13" formatCode="General">
                  <c:v>6.9174897680763898</c:v>
                </c:pt>
                <c:pt idx="14" formatCode="General">
                  <c:v>8.6903137789904505</c:v>
                </c:pt>
                <c:pt idx="15" formatCode="General">
                  <c:v>9.8374351978171894</c:v>
                </c:pt>
                <c:pt idx="16" formatCode="General">
                  <c:v>11.2278854024556</c:v>
                </c:pt>
                <c:pt idx="17" formatCode="General">
                  <c:v>11.818826739426999</c:v>
                </c:pt>
              </c:numCache>
            </c:numRef>
          </c:xVal>
          <c:yVal>
            <c:numRef>
              <c:f>digitizedData!$AB$6:$AB$23</c:f>
              <c:numCache>
                <c:formatCode>General</c:formatCode>
                <c:ptCount val="18"/>
                <c:pt idx="0">
                  <c:v>-75.251118690313788</c:v>
                </c:pt>
                <c:pt idx="1">
                  <c:v>-74.57327421555253</c:v>
                </c:pt>
                <c:pt idx="2">
                  <c:v>-74.103997271487103</c:v>
                </c:pt>
                <c:pt idx="3">
                  <c:v>-73.652100954979602</c:v>
                </c:pt>
                <c:pt idx="4">
                  <c:v>-73.217585266030113</c:v>
                </c:pt>
                <c:pt idx="5">
                  <c:v>-73.009017735334311</c:v>
                </c:pt>
                <c:pt idx="6">
                  <c:v>-72.730927694406603</c:v>
                </c:pt>
                <c:pt idx="7">
                  <c:v>-72.626643929058702</c:v>
                </c:pt>
                <c:pt idx="8">
                  <c:v>-72.626643929058702</c:v>
                </c:pt>
                <c:pt idx="9">
                  <c:v>-72.574502046384808</c:v>
                </c:pt>
                <c:pt idx="10">
                  <c:v>-72.661405184174711</c:v>
                </c:pt>
                <c:pt idx="11">
                  <c:v>-72.783069577080511</c:v>
                </c:pt>
                <c:pt idx="12">
                  <c:v>-73.13068212824021</c:v>
                </c:pt>
                <c:pt idx="13">
                  <c:v>-73.58257844474771</c:v>
                </c:pt>
                <c:pt idx="14">
                  <c:v>-74.138758526603112</c:v>
                </c:pt>
                <c:pt idx="15">
                  <c:v>-74.608035470668497</c:v>
                </c:pt>
                <c:pt idx="16">
                  <c:v>-75.285879945429741</c:v>
                </c:pt>
                <c:pt idx="17">
                  <c:v>-75.75515688949524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166-4C60-8EFF-BCDFDACACDBA}"/>
            </c:ext>
          </c:extLst>
        </c:ser>
        <c:ser>
          <c:idx val="15"/>
          <c:order val="14"/>
          <c:spPr>
            <a:ln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digitizedData!$AF$6:$AF$22</c:f>
              <c:numCache>
                <c:formatCode>0.00%</c:formatCode>
                <c:ptCount val="17"/>
                <c:pt idx="0" formatCode="0.000">
                  <c:v>-11.332169167803499</c:v>
                </c:pt>
                <c:pt idx="1">
                  <c:v>-10.3240927694406</c:v>
                </c:pt>
                <c:pt idx="2" formatCode="0.00E+00">
                  <c:v>-9.4898226466575704</c:v>
                </c:pt>
                <c:pt idx="3" formatCode="0.00E+00">
                  <c:v>-8.1515143246930393</c:v>
                </c:pt>
                <c:pt idx="4" formatCode="0.00E+00">
                  <c:v>-6.9174897680763898</c:v>
                </c:pt>
                <c:pt idx="5" formatCode="0.00E+00">
                  <c:v>-5.6487039563437902</c:v>
                </c:pt>
                <c:pt idx="6" formatCode="0.00E+00">
                  <c:v>-4.4146793997271399</c:v>
                </c:pt>
                <c:pt idx="7" formatCode="0.00E+00">
                  <c:v>-2.8851841746248201</c:v>
                </c:pt>
                <c:pt idx="8" formatCode="0.00E+00">
                  <c:v>-1.2687858117326001</c:v>
                </c:pt>
                <c:pt idx="9" formatCode="0.00E+00">
                  <c:v>0.62570259208731105</c:v>
                </c:pt>
                <c:pt idx="10" formatCode="0.00E+00">
                  <c:v>3.2501773533424299</c:v>
                </c:pt>
                <c:pt idx="11" formatCode="0.00E+00">
                  <c:v>5.0925238744883998</c:v>
                </c:pt>
                <c:pt idx="12" formatCode="0.00E+00">
                  <c:v>6.7089222373806203</c:v>
                </c:pt>
                <c:pt idx="13" formatCode="0.00E+00">
                  <c:v>8.5338881309686201</c:v>
                </c:pt>
                <c:pt idx="14" formatCode="0.00E+00">
                  <c:v>9.5941064120054502</c:v>
                </c:pt>
                <c:pt idx="15" formatCode="0.00E+00">
                  <c:v>10.7238472032742</c:v>
                </c:pt>
                <c:pt idx="16" formatCode="0.00E+00">
                  <c:v>11.679781718963101</c:v>
                </c:pt>
              </c:numCache>
            </c:numRef>
          </c:xVal>
          <c:yVal>
            <c:numRef>
              <c:f>digitizedData!$AH$6:$AH$22</c:f>
              <c:numCache>
                <c:formatCode>General</c:formatCode>
                <c:ptCount val="17"/>
                <c:pt idx="0">
                  <c:v>-74.973028649386094</c:v>
                </c:pt>
                <c:pt idx="1">
                  <c:v>-74.416848567530707</c:v>
                </c:pt>
                <c:pt idx="2">
                  <c:v>-74.017094133697213</c:v>
                </c:pt>
                <c:pt idx="3">
                  <c:v>-73.513055934515705</c:v>
                </c:pt>
                <c:pt idx="4">
                  <c:v>-73.113301500682212</c:v>
                </c:pt>
                <c:pt idx="5">
                  <c:v>-72.748308321964601</c:v>
                </c:pt>
                <c:pt idx="6">
                  <c:v>-72.591882673942806</c:v>
                </c:pt>
                <c:pt idx="7">
                  <c:v>-72.452837653478909</c:v>
                </c:pt>
                <c:pt idx="8">
                  <c:v>-72.348553888131008</c:v>
                </c:pt>
                <c:pt idx="9">
                  <c:v>-72.365934515689005</c:v>
                </c:pt>
                <c:pt idx="10">
                  <c:v>-72.504979536152803</c:v>
                </c:pt>
                <c:pt idx="11">
                  <c:v>-72.887353342428412</c:v>
                </c:pt>
                <c:pt idx="12">
                  <c:v>-73.408772169167904</c:v>
                </c:pt>
                <c:pt idx="13">
                  <c:v>-73.843287858117407</c:v>
                </c:pt>
                <c:pt idx="14">
                  <c:v>-74.260422919508869</c:v>
                </c:pt>
                <c:pt idx="15">
                  <c:v>-74.799222373806288</c:v>
                </c:pt>
                <c:pt idx="16">
                  <c:v>-75.372783083219659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166-4C60-8EFF-BCDFDACAC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0791464"/>
        <c:axId val="780795072"/>
      </c:scatterChart>
      <c:valAx>
        <c:axId val="780791464"/>
        <c:scaling>
          <c:orientation val="minMax"/>
          <c:max val="16"/>
          <c:min val="-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minorGridlines>
          <c:spPr>
            <a:ln>
              <a:noFill/>
              <a:prstDash val="dash"/>
            </a:ln>
          </c:spPr>
        </c:minorGridlines>
        <c:numFmt formatCode="#,##0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0795072"/>
        <c:crossesAt val="-84.149999999999991"/>
        <c:crossBetween val="midCat"/>
        <c:majorUnit val="2"/>
      </c:valAx>
      <c:valAx>
        <c:axId val="780795072"/>
        <c:scaling>
          <c:orientation val="minMax"/>
          <c:max val="-71.35799999999999"/>
          <c:min val="-84.14999999999999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80791464"/>
        <c:crossesAt val="0"/>
        <c:crossBetween val="midCat"/>
      </c:valAx>
      <c:spPr>
        <a:noFill/>
        <a:ln w="12700">
          <a:solidFill>
            <a:schemeClr val="bg1"/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</a:t>
            </a:r>
            <a:r>
              <a:rPr lang="en-US" baseline="0"/>
              <a:t> and 3D FEA solutions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7078230618181152E-2"/>
          <c:y val="0.14447564480639724"/>
          <c:w val="0.86384954443170137"/>
          <c:h val="0.74868400889493014"/>
        </c:manualLayout>
      </c:layout>
      <c:scatterChart>
        <c:scatterStyle val="lineMarker"/>
        <c:varyColors val="0"/>
        <c:ser>
          <c:idx val="4"/>
          <c:order val="0"/>
          <c:tx>
            <c:v>3D FEA solution using BS7910 off-nominal FCGR</c:v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Comparison!$BA$8:$BA$110</c:f>
              <c:numCache>
                <c:formatCode>General</c:formatCode>
                <c:ptCount val="103"/>
                <c:pt idx="0">
                  <c:v>0</c:v>
                </c:pt>
                <c:pt idx="1">
                  <c:v>10.175000000000001</c:v>
                </c:pt>
                <c:pt idx="2">
                  <c:v>1006.1</c:v>
                </c:pt>
                <c:pt idx="3">
                  <c:v>2015.1</c:v>
                </c:pt>
                <c:pt idx="4">
                  <c:v>3023.4</c:v>
                </c:pt>
                <c:pt idx="5">
                  <c:v>4030.8</c:v>
                </c:pt>
                <c:pt idx="6">
                  <c:v>5027.8</c:v>
                </c:pt>
                <c:pt idx="7">
                  <c:v>5037.8999999999996</c:v>
                </c:pt>
                <c:pt idx="8">
                  <c:v>5048</c:v>
                </c:pt>
                <c:pt idx="9">
                  <c:v>5148.7</c:v>
                </c:pt>
                <c:pt idx="10">
                  <c:v>5541.2</c:v>
                </c:pt>
                <c:pt idx="11">
                  <c:v>6043.9</c:v>
                </c:pt>
                <c:pt idx="12">
                  <c:v>7048.3</c:v>
                </c:pt>
                <c:pt idx="13">
                  <c:v>8050.5</c:v>
                </c:pt>
                <c:pt idx="14">
                  <c:v>9054</c:v>
                </c:pt>
                <c:pt idx="15">
                  <c:v>10059</c:v>
                </c:pt>
                <c:pt idx="16">
                  <c:v>11063</c:v>
                </c:pt>
                <c:pt idx="17">
                  <c:v>12058</c:v>
                </c:pt>
                <c:pt idx="18">
                  <c:v>13061</c:v>
                </c:pt>
                <c:pt idx="19">
                  <c:v>14063</c:v>
                </c:pt>
                <c:pt idx="20">
                  <c:v>14563</c:v>
                </c:pt>
                <c:pt idx="21">
                  <c:v>14953</c:v>
                </c:pt>
                <c:pt idx="22">
                  <c:v>15053</c:v>
                </c:pt>
                <c:pt idx="23">
                  <c:v>15063</c:v>
                </c:pt>
                <c:pt idx="24">
                  <c:v>15073</c:v>
                </c:pt>
                <c:pt idx="25">
                  <c:v>16063</c:v>
                </c:pt>
                <c:pt idx="26">
                  <c:v>17056</c:v>
                </c:pt>
                <c:pt idx="27">
                  <c:v>18056</c:v>
                </c:pt>
                <c:pt idx="28">
                  <c:v>19056</c:v>
                </c:pt>
                <c:pt idx="29">
                  <c:v>20046</c:v>
                </c:pt>
                <c:pt idx="30">
                  <c:v>20056</c:v>
                </c:pt>
                <c:pt idx="31">
                  <c:v>20066</c:v>
                </c:pt>
                <c:pt idx="32">
                  <c:v>20166</c:v>
                </c:pt>
                <c:pt idx="33">
                  <c:v>20555</c:v>
                </c:pt>
                <c:pt idx="34">
                  <c:v>21054</c:v>
                </c:pt>
                <c:pt idx="35">
                  <c:v>22056</c:v>
                </c:pt>
                <c:pt idx="36">
                  <c:v>23058</c:v>
                </c:pt>
                <c:pt idx="37">
                  <c:v>24056</c:v>
                </c:pt>
                <c:pt idx="38">
                  <c:v>25058</c:v>
                </c:pt>
                <c:pt idx="39">
                  <c:v>26059</c:v>
                </c:pt>
                <c:pt idx="40">
                  <c:v>27066</c:v>
                </c:pt>
                <c:pt idx="41">
                  <c:v>28071</c:v>
                </c:pt>
                <c:pt idx="42">
                  <c:v>29069</c:v>
                </c:pt>
                <c:pt idx="43">
                  <c:v>29571</c:v>
                </c:pt>
                <c:pt idx="44">
                  <c:v>29963</c:v>
                </c:pt>
                <c:pt idx="45">
                  <c:v>30063</c:v>
                </c:pt>
                <c:pt idx="46">
                  <c:v>30073</c:v>
                </c:pt>
                <c:pt idx="47">
                  <c:v>30083</c:v>
                </c:pt>
                <c:pt idx="48">
                  <c:v>31076</c:v>
                </c:pt>
                <c:pt idx="49">
                  <c:v>32078</c:v>
                </c:pt>
                <c:pt idx="50">
                  <c:v>33080</c:v>
                </c:pt>
                <c:pt idx="51">
                  <c:v>34082</c:v>
                </c:pt>
                <c:pt idx="52">
                  <c:v>35072</c:v>
                </c:pt>
                <c:pt idx="53">
                  <c:v>35082</c:v>
                </c:pt>
                <c:pt idx="54">
                  <c:v>35092</c:v>
                </c:pt>
                <c:pt idx="55">
                  <c:v>35192</c:v>
                </c:pt>
                <c:pt idx="56">
                  <c:v>35583</c:v>
                </c:pt>
                <c:pt idx="57">
                  <c:v>36085</c:v>
                </c:pt>
                <c:pt idx="58">
                  <c:v>37088</c:v>
                </c:pt>
              </c:numCache>
            </c:numRef>
          </c:xVal>
          <c:yVal>
            <c:numRef>
              <c:f>Comparison!$BB$8:$BB$110</c:f>
              <c:numCache>
                <c:formatCode>General</c:formatCode>
                <c:ptCount val="103"/>
                <c:pt idx="0">
                  <c:v>8.3452561016214695</c:v>
                </c:pt>
                <c:pt idx="1">
                  <c:v>8.3468896401885999</c:v>
                </c:pt>
                <c:pt idx="2">
                  <c:v>8.3827420177312693</c:v>
                </c:pt>
                <c:pt idx="3">
                  <c:v>8.4185680456050207</c:v>
                </c:pt>
                <c:pt idx="4">
                  <c:v>8.4541124433314394</c:v>
                </c:pt>
                <c:pt idx="5">
                  <c:v>8.4891371732935799</c:v>
                </c:pt>
                <c:pt idx="6">
                  <c:v>8.5235603401590705</c:v>
                </c:pt>
                <c:pt idx="7">
                  <c:v>8.5239065416268094</c:v>
                </c:pt>
                <c:pt idx="8">
                  <c:v>8.5251541043542804</c:v>
                </c:pt>
                <c:pt idx="9">
                  <c:v>8.5376282975721907</c:v>
                </c:pt>
                <c:pt idx="10">
                  <c:v>8.5862403702293104</c:v>
                </c:pt>
                <c:pt idx="11">
                  <c:v>8.64840046098446</c:v>
                </c:pt>
                <c:pt idx="12">
                  <c:v>8.7730630912574892</c:v>
                </c:pt>
                <c:pt idx="13">
                  <c:v>8.8980578981132492</c:v>
                </c:pt>
                <c:pt idx="14">
                  <c:v>9.0244118320259208</c:v>
                </c:pt>
                <c:pt idx="15">
                  <c:v>9.1514480286553894</c:v>
                </c:pt>
                <c:pt idx="16">
                  <c:v>9.2806024246709899</c:v>
                </c:pt>
                <c:pt idx="17">
                  <c:v>9.4120757246455309</c:v>
                </c:pt>
                <c:pt idx="18">
                  <c:v>9.5463168780630596</c:v>
                </c:pt>
                <c:pt idx="19">
                  <c:v>9.6836563850395798</c:v>
                </c:pt>
                <c:pt idx="20">
                  <c:v>9.7538573071200201</c:v>
                </c:pt>
                <c:pt idx="21">
                  <c:v>9.8092764342285008</c:v>
                </c:pt>
                <c:pt idx="22">
                  <c:v>9.8236353566621304</c:v>
                </c:pt>
                <c:pt idx="23">
                  <c:v>9.8250746300908798</c:v>
                </c:pt>
                <c:pt idx="24">
                  <c:v>9.8254812152299795</c:v>
                </c:pt>
                <c:pt idx="25">
                  <c:v>9.8657390539338294</c:v>
                </c:pt>
                <c:pt idx="26">
                  <c:v>9.9066995433816896</c:v>
                </c:pt>
                <c:pt idx="27">
                  <c:v>9.9480169824326499</c:v>
                </c:pt>
                <c:pt idx="28">
                  <c:v>9.9897859240160791</c:v>
                </c:pt>
                <c:pt idx="29">
                  <c:v>10.031353997023601</c:v>
                </c:pt>
                <c:pt idx="30">
                  <c:v>10.031771280985501</c:v>
                </c:pt>
                <c:pt idx="31">
                  <c:v>10.033261112854101</c:v>
                </c:pt>
                <c:pt idx="32">
                  <c:v>10.048202681508901</c:v>
                </c:pt>
                <c:pt idx="33">
                  <c:v>10.106686007704401</c:v>
                </c:pt>
                <c:pt idx="34">
                  <c:v>10.182569917016</c:v>
                </c:pt>
                <c:pt idx="35">
                  <c:v>10.3362531378146</c:v>
                </c:pt>
                <c:pt idx="36">
                  <c:v>10.4945630526217</c:v>
                </c:pt>
                <c:pt idx="37">
                  <c:v>10.6580636639061</c:v>
                </c:pt>
                <c:pt idx="38">
                  <c:v>10.8270587674858</c:v>
                </c:pt>
                <c:pt idx="39">
                  <c:v>11.0022196771413</c:v>
                </c:pt>
                <c:pt idx="40">
                  <c:v>11.184193534279601</c:v>
                </c:pt>
                <c:pt idx="41">
                  <c:v>11.374578786665399</c:v>
                </c:pt>
                <c:pt idx="42">
                  <c:v>11.572989318286499</c:v>
                </c:pt>
                <c:pt idx="43">
                  <c:v>11.6780640641194</c:v>
                </c:pt>
                <c:pt idx="44">
                  <c:v>11.7628389724107</c:v>
                </c:pt>
                <c:pt idx="45">
                  <c:v>11.785166381336801</c:v>
                </c:pt>
                <c:pt idx="46">
                  <c:v>11.7873881021517</c:v>
                </c:pt>
                <c:pt idx="47">
                  <c:v>11.7880101626327</c:v>
                </c:pt>
                <c:pt idx="48">
                  <c:v>11.850347295063701</c:v>
                </c:pt>
                <c:pt idx="49">
                  <c:v>11.914792229376999</c:v>
                </c:pt>
                <c:pt idx="50">
                  <c:v>11.980835970771199</c:v>
                </c:pt>
                <c:pt idx="51">
                  <c:v>12.0487480335914</c:v>
                </c:pt>
                <c:pt idx="52">
                  <c:v>12.117836101341499</c:v>
                </c:pt>
                <c:pt idx="53">
                  <c:v>12.118551895563099</c:v>
                </c:pt>
                <c:pt idx="54">
                  <c:v>12.1211334419606</c:v>
                </c:pt>
                <c:pt idx="55">
                  <c:v>12.1473040582382</c:v>
                </c:pt>
                <c:pt idx="56">
                  <c:v>12.250995403114899</c:v>
                </c:pt>
                <c:pt idx="57">
                  <c:v>12.3934366585073</c:v>
                </c:pt>
                <c:pt idx="58">
                  <c:v>12.7177303090898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8D-433F-BE43-5ED3407B6101}"/>
            </c:ext>
          </c:extLst>
        </c:ser>
        <c:ser>
          <c:idx val="0"/>
          <c:order val="1"/>
          <c:tx>
            <c:v>3D FEA solution using BS7910 mean FCGR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Comparison!$E$8:$E$49</c:f>
              <c:numCache>
                <c:formatCode>General</c:formatCode>
                <c:ptCount val="42"/>
                <c:pt idx="0">
                  <c:v>0</c:v>
                </c:pt>
                <c:pt idx="1">
                  <c:v>9.9313000000000002</c:v>
                </c:pt>
                <c:pt idx="2">
                  <c:v>994.83</c:v>
                </c:pt>
                <c:pt idx="3">
                  <c:v>1991.9</c:v>
                </c:pt>
                <c:pt idx="4">
                  <c:v>2994.6</c:v>
                </c:pt>
                <c:pt idx="5">
                  <c:v>3994.9</c:v>
                </c:pt>
                <c:pt idx="6">
                  <c:v>4986.3999999999996</c:v>
                </c:pt>
                <c:pt idx="7">
                  <c:v>4996.3999999999996</c:v>
                </c:pt>
                <c:pt idx="8">
                  <c:v>5006.3999999999996</c:v>
                </c:pt>
                <c:pt idx="9">
                  <c:v>5106.7</c:v>
                </c:pt>
                <c:pt idx="10">
                  <c:v>5496.8</c:v>
                </c:pt>
                <c:pt idx="11">
                  <c:v>5997</c:v>
                </c:pt>
                <c:pt idx="12">
                  <c:v>6997.9</c:v>
                </c:pt>
                <c:pt idx="13">
                  <c:v>8000.4</c:v>
                </c:pt>
                <c:pt idx="14">
                  <c:v>9004.9</c:v>
                </c:pt>
                <c:pt idx="15">
                  <c:v>9999.1</c:v>
                </c:pt>
                <c:pt idx="16">
                  <c:v>10999</c:v>
                </c:pt>
                <c:pt idx="17">
                  <c:v>12006</c:v>
                </c:pt>
                <c:pt idx="18">
                  <c:v>13001</c:v>
                </c:pt>
                <c:pt idx="19">
                  <c:v>13999</c:v>
                </c:pt>
                <c:pt idx="20">
                  <c:v>14498</c:v>
                </c:pt>
                <c:pt idx="21">
                  <c:v>14887</c:v>
                </c:pt>
                <c:pt idx="22">
                  <c:v>14987</c:v>
                </c:pt>
                <c:pt idx="23">
                  <c:v>14997</c:v>
                </c:pt>
                <c:pt idx="24">
                  <c:v>15007</c:v>
                </c:pt>
                <c:pt idx="25">
                  <c:v>16000</c:v>
                </c:pt>
                <c:pt idx="26">
                  <c:v>17003</c:v>
                </c:pt>
                <c:pt idx="27">
                  <c:v>18006</c:v>
                </c:pt>
                <c:pt idx="28">
                  <c:v>19003</c:v>
                </c:pt>
                <c:pt idx="29">
                  <c:v>19996</c:v>
                </c:pt>
                <c:pt idx="30">
                  <c:v>20006</c:v>
                </c:pt>
                <c:pt idx="31">
                  <c:v>20016</c:v>
                </c:pt>
                <c:pt idx="32">
                  <c:v>20116</c:v>
                </c:pt>
                <c:pt idx="33">
                  <c:v>20506</c:v>
                </c:pt>
                <c:pt idx="34">
                  <c:v>21006</c:v>
                </c:pt>
                <c:pt idx="35">
                  <c:v>22008</c:v>
                </c:pt>
                <c:pt idx="36">
                  <c:v>23010</c:v>
                </c:pt>
                <c:pt idx="37">
                  <c:v>24014</c:v>
                </c:pt>
                <c:pt idx="38">
                  <c:v>25011</c:v>
                </c:pt>
                <c:pt idx="39">
                  <c:v>26020</c:v>
                </c:pt>
                <c:pt idx="40">
                  <c:v>27015</c:v>
                </c:pt>
                <c:pt idx="41">
                  <c:v>28018</c:v>
                </c:pt>
              </c:numCache>
            </c:numRef>
          </c:xVal>
          <c:yVal>
            <c:numRef>
              <c:f>Comparison!$F$8:$F$49</c:f>
              <c:numCache>
                <c:formatCode>General</c:formatCode>
                <c:ptCount val="42"/>
                <c:pt idx="0">
                  <c:v>8.3509270799819095</c:v>
                </c:pt>
                <c:pt idx="1">
                  <c:v>8.3513685498085</c:v>
                </c:pt>
                <c:pt idx="2">
                  <c:v>8.3892208293865593</c:v>
                </c:pt>
                <c:pt idx="3">
                  <c:v>8.4275237737677209</c:v>
                </c:pt>
                <c:pt idx="4">
                  <c:v>8.4663663161650504</c:v>
                </c:pt>
                <c:pt idx="5">
                  <c:v>8.5055531242927795</c:v>
                </c:pt>
                <c:pt idx="6">
                  <c:v>8.5446519902405296</c:v>
                </c:pt>
                <c:pt idx="7">
                  <c:v>8.5450500947873405</c:v>
                </c:pt>
                <c:pt idx="8">
                  <c:v>8.5464604601629901</c:v>
                </c:pt>
                <c:pt idx="9">
                  <c:v>8.5605792506284999</c:v>
                </c:pt>
                <c:pt idx="10">
                  <c:v>8.6157527424655207</c:v>
                </c:pt>
                <c:pt idx="11">
                  <c:v>8.6872171819517892</c:v>
                </c:pt>
                <c:pt idx="12">
                  <c:v>8.8320412505765802</c:v>
                </c:pt>
                <c:pt idx="13">
                  <c:v>8.9808759866922507</c:v>
                </c:pt>
                <c:pt idx="14">
                  <c:v>9.1339639416757397</c:v>
                </c:pt>
                <c:pt idx="15">
                  <c:v>9.2914846768281194</c:v>
                </c:pt>
                <c:pt idx="16">
                  <c:v>9.4537535730406006</c:v>
                </c:pt>
                <c:pt idx="17">
                  <c:v>9.6215519159764593</c:v>
                </c:pt>
                <c:pt idx="18">
                  <c:v>9.7949990605307402</c:v>
                </c:pt>
                <c:pt idx="19">
                  <c:v>9.9744599752289798</c:v>
                </c:pt>
                <c:pt idx="20">
                  <c:v>10.0675650532338</c:v>
                </c:pt>
                <c:pt idx="21">
                  <c:v>10.141558761143401</c:v>
                </c:pt>
                <c:pt idx="22">
                  <c:v>10.1608337902705</c:v>
                </c:pt>
                <c:pt idx="23">
                  <c:v>10.162770983487199</c:v>
                </c:pt>
                <c:pt idx="24">
                  <c:v>10.163317562563201</c:v>
                </c:pt>
                <c:pt idx="25">
                  <c:v>10.217421349973</c:v>
                </c:pt>
                <c:pt idx="26">
                  <c:v>10.272612133334601</c:v>
                </c:pt>
                <c:pt idx="27">
                  <c:v>10.3283744584811</c:v>
                </c:pt>
                <c:pt idx="28">
                  <c:v>10.384660313810601</c:v>
                </c:pt>
                <c:pt idx="29">
                  <c:v>10.440975484476599</c:v>
                </c:pt>
                <c:pt idx="30">
                  <c:v>10.441550237543099</c:v>
                </c:pt>
                <c:pt idx="31">
                  <c:v>10.443597781661</c:v>
                </c:pt>
                <c:pt idx="32">
                  <c:v>10.4640855034454</c:v>
                </c:pt>
                <c:pt idx="33">
                  <c:v>10.544355882860399</c:v>
                </c:pt>
                <c:pt idx="34">
                  <c:v>10.6489875032615</c:v>
                </c:pt>
                <c:pt idx="35">
                  <c:v>10.863433003868799</c:v>
                </c:pt>
                <c:pt idx="36">
                  <c:v>11.0879026732841</c:v>
                </c:pt>
                <c:pt idx="37">
                  <c:v>11.3248907284833</c:v>
                </c:pt>
                <c:pt idx="38">
                  <c:v>11.5756989856021</c:v>
                </c:pt>
                <c:pt idx="39">
                  <c:v>11.8454104192696</c:v>
                </c:pt>
                <c:pt idx="40">
                  <c:v>12.141559766154099</c:v>
                </c:pt>
                <c:pt idx="41">
                  <c:v>12.4828198404632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98D-433F-BE43-5ED3407B6101}"/>
            </c:ext>
          </c:extLst>
        </c:ser>
        <c:ser>
          <c:idx val="1"/>
          <c:order val="2"/>
          <c:tx>
            <c:v>PE-2-2 Experimental Data </c:v>
          </c:tx>
          <c:spPr>
            <a:ln w="19050">
              <a:noFill/>
            </a:ln>
          </c:spPr>
          <c:xVal>
            <c:numRef>
              <c:f>digitizedData!$AN$8:$AN$13</c:f>
              <c:numCache>
                <c:formatCode>General</c:formatCode>
                <c:ptCount val="6"/>
                <c:pt idx="0">
                  <c:v>0</c:v>
                </c:pt>
                <c:pt idx="1">
                  <c:v>5000</c:v>
                </c:pt>
                <c:pt idx="2">
                  <c:v>15000</c:v>
                </c:pt>
                <c:pt idx="3">
                  <c:v>20000</c:v>
                </c:pt>
                <c:pt idx="4">
                  <c:v>30000</c:v>
                </c:pt>
                <c:pt idx="5">
                  <c:v>35000</c:v>
                </c:pt>
              </c:numCache>
            </c:numRef>
          </c:xVal>
          <c:yVal>
            <c:numRef>
              <c:f>digitizedData!$AO$8:$AO$13</c:f>
              <c:numCache>
                <c:formatCode>General</c:formatCode>
                <c:ptCount val="6"/>
                <c:pt idx="0">
                  <c:v>8.3518743368197601</c:v>
                </c:pt>
                <c:pt idx="1">
                  <c:v>8.4363634985599507</c:v>
                </c:pt>
                <c:pt idx="2">
                  <c:v>9.7640503259057105</c:v>
                </c:pt>
                <c:pt idx="3">
                  <c:v>9.8968190086402892</c:v>
                </c:pt>
                <c:pt idx="4">
                  <c:v>11.5624624829467</c:v>
                </c:pt>
                <c:pt idx="5">
                  <c:v>11.7917902076701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8D-433F-BE43-5ED3407B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5922614189537883"/>
              <c:y val="0.8230269784025389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"a" (mm)</a:t>
                </a:r>
              </a:p>
            </c:rich>
          </c:tx>
          <c:layout>
            <c:manualLayout>
              <c:xMode val="edge"/>
              <c:yMode val="edge"/>
              <c:x val="7.4426852571882769E-3"/>
              <c:y val="0.231414982347044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0655965306445711"/>
          <c:y val="0.14059990460420807"/>
          <c:w val="0.52331280891217336"/>
          <c:h val="0.22555009403468573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 and 3D FEA</a:t>
            </a:r>
            <a:r>
              <a:rPr lang="en-US" baseline="0"/>
              <a:t> solutions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6411444806527843E-2"/>
          <c:y val="0.14447564480639724"/>
          <c:w val="0.85451638407740294"/>
          <c:h val="0.74868400889493014"/>
        </c:manualLayout>
      </c:layout>
      <c:scatterChart>
        <c:scatterStyle val="lineMarker"/>
        <c:varyColors val="0"/>
        <c:ser>
          <c:idx val="2"/>
          <c:order val="0"/>
          <c:tx>
            <c:v>3D FEA solution using BS7910 off-nominal FCGR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Comparison!$BO$8:$BO$120</c:f>
              <c:numCache>
                <c:formatCode>General</c:formatCode>
                <c:ptCount val="113"/>
                <c:pt idx="0">
                  <c:v>0</c:v>
                </c:pt>
                <c:pt idx="1">
                  <c:v>10.175000000000001</c:v>
                </c:pt>
                <c:pt idx="2">
                  <c:v>1006.1</c:v>
                </c:pt>
                <c:pt idx="3">
                  <c:v>2015.1</c:v>
                </c:pt>
                <c:pt idx="4">
                  <c:v>3023.4</c:v>
                </c:pt>
                <c:pt idx="5">
                  <c:v>4030.8</c:v>
                </c:pt>
                <c:pt idx="6">
                  <c:v>5027.8</c:v>
                </c:pt>
                <c:pt idx="7">
                  <c:v>5037.8999999999996</c:v>
                </c:pt>
                <c:pt idx="8">
                  <c:v>5048</c:v>
                </c:pt>
                <c:pt idx="9">
                  <c:v>5148.7</c:v>
                </c:pt>
                <c:pt idx="10">
                  <c:v>5541.2</c:v>
                </c:pt>
                <c:pt idx="11">
                  <c:v>6043.9</c:v>
                </c:pt>
                <c:pt idx="12">
                  <c:v>7048.3</c:v>
                </c:pt>
                <c:pt idx="13">
                  <c:v>8050.5</c:v>
                </c:pt>
                <c:pt idx="14">
                  <c:v>9054</c:v>
                </c:pt>
                <c:pt idx="15">
                  <c:v>10059</c:v>
                </c:pt>
                <c:pt idx="16">
                  <c:v>11063</c:v>
                </c:pt>
                <c:pt idx="17">
                  <c:v>12058</c:v>
                </c:pt>
                <c:pt idx="18">
                  <c:v>13061</c:v>
                </c:pt>
                <c:pt idx="19">
                  <c:v>14063</c:v>
                </c:pt>
                <c:pt idx="20">
                  <c:v>14563</c:v>
                </c:pt>
                <c:pt idx="21">
                  <c:v>14953</c:v>
                </c:pt>
                <c:pt idx="22">
                  <c:v>15053</c:v>
                </c:pt>
                <c:pt idx="23">
                  <c:v>15063</c:v>
                </c:pt>
                <c:pt idx="24">
                  <c:v>15073</c:v>
                </c:pt>
                <c:pt idx="25">
                  <c:v>16063</c:v>
                </c:pt>
                <c:pt idx="26">
                  <c:v>17056</c:v>
                </c:pt>
                <c:pt idx="27">
                  <c:v>18056</c:v>
                </c:pt>
                <c:pt idx="28">
                  <c:v>19056</c:v>
                </c:pt>
                <c:pt idx="29">
                  <c:v>20046</c:v>
                </c:pt>
                <c:pt idx="30">
                  <c:v>20056</c:v>
                </c:pt>
                <c:pt idx="31">
                  <c:v>20066</c:v>
                </c:pt>
                <c:pt idx="32">
                  <c:v>20166</c:v>
                </c:pt>
                <c:pt idx="33">
                  <c:v>20555</c:v>
                </c:pt>
                <c:pt idx="34">
                  <c:v>21054</c:v>
                </c:pt>
                <c:pt idx="35">
                  <c:v>22056</c:v>
                </c:pt>
                <c:pt idx="36">
                  <c:v>23058</c:v>
                </c:pt>
                <c:pt idx="37">
                  <c:v>24056</c:v>
                </c:pt>
                <c:pt idx="38">
                  <c:v>25058</c:v>
                </c:pt>
                <c:pt idx="39">
                  <c:v>26059</c:v>
                </c:pt>
                <c:pt idx="40">
                  <c:v>27066</c:v>
                </c:pt>
                <c:pt idx="41">
                  <c:v>28071</c:v>
                </c:pt>
                <c:pt idx="42">
                  <c:v>29069</c:v>
                </c:pt>
                <c:pt idx="43">
                  <c:v>29571</c:v>
                </c:pt>
                <c:pt idx="44">
                  <c:v>29963</c:v>
                </c:pt>
                <c:pt idx="45">
                  <c:v>30063</c:v>
                </c:pt>
                <c:pt idx="46">
                  <c:v>30073</c:v>
                </c:pt>
                <c:pt idx="47">
                  <c:v>30083</c:v>
                </c:pt>
                <c:pt idx="48">
                  <c:v>31076</c:v>
                </c:pt>
                <c:pt idx="49">
                  <c:v>32078</c:v>
                </c:pt>
                <c:pt idx="50">
                  <c:v>33080</c:v>
                </c:pt>
                <c:pt idx="51">
                  <c:v>34082</c:v>
                </c:pt>
                <c:pt idx="52">
                  <c:v>35072</c:v>
                </c:pt>
                <c:pt idx="53">
                  <c:v>35082</c:v>
                </c:pt>
                <c:pt idx="54">
                  <c:v>35092</c:v>
                </c:pt>
                <c:pt idx="55">
                  <c:v>35192</c:v>
                </c:pt>
                <c:pt idx="56">
                  <c:v>35583</c:v>
                </c:pt>
                <c:pt idx="57">
                  <c:v>36085</c:v>
                </c:pt>
                <c:pt idx="58">
                  <c:v>37088</c:v>
                </c:pt>
                <c:pt idx="59">
                  <c:v>38061</c:v>
                </c:pt>
              </c:numCache>
            </c:numRef>
          </c:xVal>
          <c:yVal>
            <c:numRef>
              <c:f>Comparison!$BP$8:$BP$120</c:f>
              <c:numCache>
                <c:formatCode>General</c:formatCode>
                <c:ptCount val="113"/>
                <c:pt idx="0">
                  <c:v>9.2612884912270292</c:v>
                </c:pt>
                <c:pt idx="1">
                  <c:v>9.2615960385268199</c:v>
                </c:pt>
                <c:pt idx="2">
                  <c:v>9.2939516628911001</c:v>
                </c:pt>
                <c:pt idx="3">
                  <c:v>9.3268065709023897</c:v>
                </c:pt>
                <c:pt idx="4">
                  <c:v>9.3598035897930405</c:v>
                </c:pt>
                <c:pt idx="5">
                  <c:v>9.3931294268954098</c:v>
                </c:pt>
                <c:pt idx="6">
                  <c:v>9.4264352173563903</c:v>
                </c:pt>
                <c:pt idx="7">
                  <c:v>9.4267550825317397</c:v>
                </c:pt>
                <c:pt idx="8">
                  <c:v>9.4279745289879493</c:v>
                </c:pt>
                <c:pt idx="9">
                  <c:v>9.4402407317491601</c:v>
                </c:pt>
                <c:pt idx="10">
                  <c:v>9.4881912340171599</c:v>
                </c:pt>
                <c:pt idx="11">
                  <c:v>9.5502710982096595</c:v>
                </c:pt>
                <c:pt idx="12">
                  <c:v>9.6760216668269798</c:v>
                </c:pt>
                <c:pt idx="13">
                  <c:v>9.8050339568564997</c:v>
                </c:pt>
                <c:pt idx="14">
                  <c:v>9.9380846010616004</c:v>
                </c:pt>
                <c:pt idx="15">
                  <c:v>10.0750964753028</c:v>
                </c:pt>
                <c:pt idx="16">
                  <c:v>10.216512983655599</c:v>
                </c:pt>
                <c:pt idx="17">
                  <c:v>10.3625781401187</c:v>
                </c:pt>
                <c:pt idx="18">
                  <c:v>10.513899102557</c:v>
                </c:pt>
                <c:pt idx="19">
                  <c:v>10.6702682369976</c:v>
                </c:pt>
                <c:pt idx="20">
                  <c:v>10.751220936551601</c:v>
                </c:pt>
                <c:pt idx="21">
                  <c:v>10.8155271990977</c:v>
                </c:pt>
                <c:pt idx="22">
                  <c:v>10.832256068745201</c:v>
                </c:pt>
                <c:pt idx="23">
                  <c:v>10.833935110097499</c:v>
                </c:pt>
                <c:pt idx="24">
                  <c:v>10.834412996394599</c:v>
                </c:pt>
                <c:pt idx="25">
                  <c:v>10.8817261703859</c:v>
                </c:pt>
                <c:pt idx="26">
                  <c:v>10.930033568824999</c:v>
                </c:pt>
                <c:pt idx="27">
                  <c:v>10.9788681042817</c:v>
                </c:pt>
                <c:pt idx="28">
                  <c:v>11.028238281561601</c:v>
                </c:pt>
                <c:pt idx="29">
                  <c:v>11.0776698975217</c:v>
                </c:pt>
                <c:pt idx="30">
                  <c:v>11.078174101294</c:v>
                </c:pt>
                <c:pt idx="31">
                  <c:v>11.0799445695913</c:v>
                </c:pt>
                <c:pt idx="32">
                  <c:v>11.0976506791324</c:v>
                </c:pt>
                <c:pt idx="33">
                  <c:v>11.166989543735699</c:v>
                </c:pt>
                <c:pt idx="34">
                  <c:v>11.2571140034166</c:v>
                </c:pt>
                <c:pt idx="35">
                  <c:v>11.4420185089449</c:v>
                </c:pt>
                <c:pt idx="36">
                  <c:v>11.634585001908199</c:v>
                </c:pt>
                <c:pt idx="37">
                  <c:v>11.835266850155399</c:v>
                </c:pt>
                <c:pt idx="38">
                  <c:v>12.044982612856501</c:v>
                </c:pt>
                <c:pt idx="39">
                  <c:v>12.2642734114115</c:v>
                </c:pt>
                <c:pt idx="40">
                  <c:v>12.4941513570139</c:v>
                </c:pt>
                <c:pt idx="41">
                  <c:v>12.7357599994795</c:v>
                </c:pt>
                <c:pt idx="42">
                  <c:v>12.9892715218049</c:v>
                </c:pt>
                <c:pt idx="43">
                  <c:v>13.1228687615897</c:v>
                </c:pt>
                <c:pt idx="44">
                  <c:v>13.229996112085701</c:v>
                </c:pt>
                <c:pt idx="45">
                  <c:v>13.2580082581333</c:v>
                </c:pt>
                <c:pt idx="46">
                  <c:v>13.260828951178301</c:v>
                </c:pt>
                <c:pt idx="47">
                  <c:v>13.261609168642901</c:v>
                </c:pt>
                <c:pt idx="48">
                  <c:v>13.338977004937099</c:v>
                </c:pt>
                <c:pt idx="49">
                  <c:v>13.418252439135999</c:v>
                </c:pt>
                <c:pt idx="50">
                  <c:v>13.498871269887299</c:v>
                </c:pt>
                <c:pt idx="51">
                  <c:v>13.5808081010761</c:v>
                </c:pt>
                <c:pt idx="52">
                  <c:v>13.6633605751183</c:v>
                </c:pt>
                <c:pt idx="53">
                  <c:v>13.6642080300063</c:v>
                </c:pt>
                <c:pt idx="54">
                  <c:v>13.6672850189002</c:v>
                </c:pt>
                <c:pt idx="55">
                  <c:v>13.6981107654656</c:v>
                </c:pt>
                <c:pt idx="56">
                  <c:v>13.8190882889389</c:v>
                </c:pt>
                <c:pt idx="57">
                  <c:v>13.9787185164231</c:v>
                </c:pt>
                <c:pt idx="58">
                  <c:v>14.3106029127963</c:v>
                </c:pt>
                <c:pt idx="59">
                  <c:v>14.6738114712242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DB-4336-BF9C-83A70EDE888C}"/>
            </c:ext>
          </c:extLst>
        </c:ser>
        <c:ser>
          <c:idx val="1"/>
          <c:order val="1"/>
          <c:tx>
            <c:v>3D FEA solution using BS7910 mean FCGR"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Comparison!$S$8:$S$50</c:f>
              <c:numCache>
                <c:formatCode>General</c:formatCode>
                <c:ptCount val="43"/>
                <c:pt idx="0">
                  <c:v>0</c:v>
                </c:pt>
                <c:pt idx="1">
                  <c:v>9.9313000000000002</c:v>
                </c:pt>
                <c:pt idx="2">
                  <c:v>994.83</c:v>
                </c:pt>
                <c:pt idx="3">
                  <c:v>1991.9</c:v>
                </c:pt>
                <c:pt idx="4">
                  <c:v>2994.6</c:v>
                </c:pt>
                <c:pt idx="5">
                  <c:v>3994.9</c:v>
                </c:pt>
                <c:pt idx="6">
                  <c:v>4986.3999999999996</c:v>
                </c:pt>
                <c:pt idx="7">
                  <c:v>4996.3999999999996</c:v>
                </c:pt>
                <c:pt idx="8">
                  <c:v>5006.3999999999996</c:v>
                </c:pt>
                <c:pt idx="9">
                  <c:v>5106.7</c:v>
                </c:pt>
                <c:pt idx="10">
                  <c:v>5496.8</c:v>
                </c:pt>
                <c:pt idx="11">
                  <c:v>5997</c:v>
                </c:pt>
                <c:pt idx="12">
                  <c:v>6997.9</c:v>
                </c:pt>
                <c:pt idx="13">
                  <c:v>8000.4</c:v>
                </c:pt>
                <c:pt idx="14">
                  <c:v>9004.9</c:v>
                </c:pt>
                <c:pt idx="15">
                  <c:v>9999.1</c:v>
                </c:pt>
                <c:pt idx="16">
                  <c:v>10999</c:v>
                </c:pt>
                <c:pt idx="17">
                  <c:v>12006</c:v>
                </c:pt>
                <c:pt idx="18">
                  <c:v>13001</c:v>
                </c:pt>
                <c:pt idx="19">
                  <c:v>13999</c:v>
                </c:pt>
                <c:pt idx="20">
                  <c:v>14498</c:v>
                </c:pt>
                <c:pt idx="21">
                  <c:v>14887</c:v>
                </c:pt>
                <c:pt idx="22">
                  <c:v>14987</c:v>
                </c:pt>
                <c:pt idx="23">
                  <c:v>14997</c:v>
                </c:pt>
                <c:pt idx="24">
                  <c:v>15007</c:v>
                </c:pt>
                <c:pt idx="25">
                  <c:v>16000</c:v>
                </c:pt>
                <c:pt idx="26">
                  <c:v>17003</c:v>
                </c:pt>
                <c:pt idx="27">
                  <c:v>18006</c:v>
                </c:pt>
                <c:pt idx="28">
                  <c:v>19003</c:v>
                </c:pt>
                <c:pt idx="29">
                  <c:v>19996</c:v>
                </c:pt>
                <c:pt idx="30">
                  <c:v>20006</c:v>
                </c:pt>
                <c:pt idx="31">
                  <c:v>20016</c:v>
                </c:pt>
                <c:pt idx="32">
                  <c:v>20116</c:v>
                </c:pt>
                <c:pt idx="33">
                  <c:v>20506</c:v>
                </c:pt>
                <c:pt idx="34">
                  <c:v>21006</c:v>
                </c:pt>
                <c:pt idx="35">
                  <c:v>22008</c:v>
                </c:pt>
                <c:pt idx="36">
                  <c:v>23010</c:v>
                </c:pt>
                <c:pt idx="37">
                  <c:v>24014</c:v>
                </c:pt>
                <c:pt idx="38">
                  <c:v>25011</c:v>
                </c:pt>
                <c:pt idx="39">
                  <c:v>26020</c:v>
                </c:pt>
                <c:pt idx="40">
                  <c:v>27015</c:v>
                </c:pt>
                <c:pt idx="41">
                  <c:v>28018</c:v>
                </c:pt>
              </c:numCache>
            </c:numRef>
          </c:xVal>
          <c:yVal>
            <c:numRef>
              <c:f>Comparison!$T$8:$T$50</c:f>
              <c:numCache>
                <c:formatCode>General</c:formatCode>
                <c:ptCount val="43"/>
                <c:pt idx="0">
                  <c:v>9.1105587456657808</c:v>
                </c:pt>
                <c:pt idx="1">
                  <c:v>9.1111485616632404</c:v>
                </c:pt>
                <c:pt idx="2">
                  <c:v>9.1520334353133794</c:v>
                </c:pt>
                <c:pt idx="3">
                  <c:v>9.1937666815321197</c:v>
                </c:pt>
                <c:pt idx="4">
                  <c:v>9.2358896800342798</c:v>
                </c:pt>
                <c:pt idx="5">
                  <c:v>9.2784803047240505</c:v>
                </c:pt>
                <c:pt idx="6">
                  <c:v>9.3210990032996506</c:v>
                </c:pt>
                <c:pt idx="7">
                  <c:v>9.3215338005292292</c:v>
                </c:pt>
                <c:pt idx="8">
                  <c:v>9.3230675686908402</c:v>
                </c:pt>
                <c:pt idx="9">
                  <c:v>9.3384070991793404</c:v>
                </c:pt>
                <c:pt idx="10">
                  <c:v>9.3984456462927994</c:v>
                </c:pt>
                <c:pt idx="11">
                  <c:v>9.4766132930385591</c:v>
                </c:pt>
                <c:pt idx="12">
                  <c:v>9.6357320499044903</c:v>
                </c:pt>
                <c:pt idx="13">
                  <c:v>9.8010831961877507</c:v>
                </c:pt>
                <c:pt idx="14">
                  <c:v>9.9732096464879305</c:v>
                </c:pt>
                <c:pt idx="15">
                  <c:v>10.1523476108027</c:v>
                </c:pt>
                <c:pt idx="16">
                  <c:v>10.3392901569455</c:v>
                </c:pt>
                <c:pt idx="17">
                  <c:v>10.5344504082698</c:v>
                </c:pt>
                <c:pt idx="18">
                  <c:v>10.7384969114218</c:v>
                </c:pt>
                <c:pt idx="19">
                  <c:v>10.952285223638</c:v>
                </c:pt>
                <c:pt idx="20">
                  <c:v>11.064422901877901</c:v>
                </c:pt>
                <c:pt idx="21">
                  <c:v>11.1541722547072</c:v>
                </c:pt>
                <c:pt idx="22">
                  <c:v>11.177609824648201</c:v>
                </c:pt>
                <c:pt idx="23">
                  <c:v>11.1799645450127</c:v>
                </c:pt>
                <c:pt idx="24">
                  <c:v>11.1806208432501</c:v>
                </c:pt>
                <c:pt idx="25">
                  <c:v>11.245618641762499</c:v>
                </c:pt>
                <c:pt idx="26">
                  <c:v>11.3122054861505</c:v>
                </c:pt>
                <c:pt idx="27">
                  <c:v>11.3796378642893</c:v>
                </c:pt>
                <c:pt idx="28">
                  <c:v>11.4480331007939</c:v>
                </c:pt>
                <c:pt idx="29">
                  <c:v>11.516423955018301</c:v>
                </c:pt>
                <c:pt idx="30">
                  <c:v>11.5171267264381</c:v>
                </c:pt>
                <c:pt idx="31">
                  <c:v>11.519660046154501</c:v>
                </c:pt>
                <c:pt idx="32">
                  <c:v>11.5450258589544</c:v>
                </c:pt>
                <c:pt idx="33">
                  <c:v>11.644558428666301</c:v>
                </c:pt>
                <c:pt idx="34">
                  <c:v>11.7749323746439</c:v>
                </c:pt>
                <c:pt idx="35">
                  <c:v>12.0430541070874</c:v>
                </c:pt>
                <c:pt idx="36">
                  <c:v>12.3271134300926</c:v>
                </c:pt>
                <c:pt idx="37">
                  <c:v>12.627282134738801</c:v>
                </c:pt>
                <c:pt idx="38">
                  <c:v>12.9477877055365</c:v>
                </c:pt>
                <c:pt idx="39">
                  <c:v>13.289897230329199</c:v>
                </c:pt>
                <c:pt idx="40">
                  <c:v>13.656553352940801</c:v>
                </c:pt>
                <c:pt idx="41">
                  <c:v>14.0521028174975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9DB-4336-BF9C-83A70EDE888C}"/>
            </c:ext>
          </c:extLst>
        </c:ser>
        <c:ser>
          <c:idx val="0"/>
          <c:order val="2"/>
          <c:tx>
            <c:v>PE-2-2 Experimental Data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4"/>
            <c:marker>
              <c:spPr>
                <a:solidFill>
                  <a:schemeClr val="accent2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774-467C-ABB2-AEB5C3810F05}"/>
              </c:ext>
            </c:extLst>
          </c:dPt>
          <c:xVal>
            <c:numRef>
              <c:f>digitizedData!$BH$8:$BH$13</c:f>
              <c:numCache>
                <c:formatCode>General</c:formatCode>
                <c:ptCount val="6"/>
                <c:pt idx="0">
                  <c:v>0</c:v>
                </c:pt>
                <c:pt idx="1">
                  <c:v>5000</c:v>
                </c:pt>
                <c:pt idx="2">
                  <c:v>15000</c:v>
                </c:pt>
                <c:pt idx="3">
                  <c:v>20000</c:v>
                </c:pt>
                <c:pt idx="4">
                  <c:v>30000</c:v>
                </c:pt>
                <c:pt idx="5">
                  <c:v>35000</c:v>
                </c:pt>
              </c:numCache>
            </c:numRef>
          </c:xVal>
          <c:yVal>
            <c:numRef>
              <c:f>digitizedData!$BG$8:$BG$13</c:f>
              <c:numCache>
                <c:formatCode>General</c:formatCode>
                <c:ptCount val="6"/>
                <c:pt idx="0">
                  <c:v>9.2546905493214062</c:v>
                </c:pt>
                <c:pt idx="1">
                  <c:v>9.3485881398656954</c:v>
                </c:pt>
                <c:pt idx="2">
                  <c:v>11.200599156659953</c:v>
                </c:pt>
                <c:pt idx="3">
                  <c:v>11.362771438625387</c:v>
                </c:pt>
                <c:pt idx="4">
                  <c:v>13.820743180597377</c:v>
                </c:pt>
                <c:pt idx="5">
                  <c:v>14.04266139983927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DB-4336-BF9C-83A70EDE8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6905949624270051"/>
              <c:y val="0.80432535754918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at</a:t>
                </a:r>
                <a:r>
                  <a:rPr lang="en-US" sz="1400" baseline="0"/>
                  <a:t> 45 deg</a:t>
                </a:r>
                <a:r>
                  <a:rPr lang="en-US" sz="1400"/>
                  <a:t> (mm)</a:t>
                </a:r>
              </a:p>
            </c:rich>
          </c:tx>
          <c:layout>
            <c:manualLayout>
              <c:xMode val="edge"/>
              <c:yMode val="edge"/>
              <c:x val="1.1129518319620306E-2"/>
              <c:y val="0.202316247017033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9.4146566346891516E-2"/>
          <c:y val="0.13332534423401549"/>
          <c:w val="0.52231842261464878"/>
          <c:h val="0.25038961653802733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</a:t>
            </a:r>
            <a:r>
              <a:rPr lang="en-US" baseline="0"/>
              <a:t> and 3D FEA solutions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7078230618181152E-2"/>
          <c:y val="0.14447564480639724"/>
          <c:w val="0.86384954443170137"/>
          <c:h val="0.74868400889493014"/>
        </c:manualLayout>
      </c:layout>
      <c:scatterChart>
        <c:scatterStyle val="lineMarker"/>
        <c:varyColors val="0"/>
        <c:ser>
          <c:idx val="4"/>
          <c:order val="0"/>
          <c:marker>
            <c:symbol val="none"/>
          </c:marker>
          <c:xVal>
            <c:numRef>
              <c:f>Comparison!$AC$8:$AC$110</c:f>
              <c:numCache>
                <c:formatCode>General</c:formatCode>
                <c:ptCount val="103"/>
                <c:pt idx="0">
                  <c:v>0</c:v>
                </c:pt>
                <c:pt idx="1">
                  <c:v>9.9473000000000003</c:v>
                </c:pt>
                <c:pt idx="2">
                  <c:v>995.17</c:v>
                </c:pt>
                <c:pt idx="3">
                  <c:v>1991.7</c:v>
                </c:pt>
                <c:pt idx="4">
                  <c:v>2989.3</c:v>
                </c:pt>
                <c:pt idx="5">
                  <c:v>3989.7</c:v>
                </c:pt>
                <c:pt idx="6">
                  <c:v>4982.5</c:v>
                </c:pt>
                <c:pt idx="7">
                  <c:v>4992.5</c:v>
                </c:pt>
                <c:pt idx="8">
                  <c:v>5002.5</c:v>
                </c:pt>
                <c:pt idx="9">
                  <c:v>5102.5</c:v>
                </c:pt>
                <c:pt idx="10">
                  <c:v>5492.6</c:v>
                </c:pt>
                <c:pt idx="11">
                  <c:v>5995.8</c:v>
                </c:pt>
                <c:pt idx="12">
                  <c:v>6996.9</c:v>
                </c:pt>
                <c:pt idx="13">
                  <c:v>7998</c:v>
                </c:pt>
                <c:pt idx="14">
                  <c:v>9000.7000000000007</c:v>
                </c:pt>
                <c:pt idx="15">
                  <c:v>10005</c:v>
                </c:pt>
                <c:pt idx="16">
                  <c:v>11008</c:v>
                </c:pt>
                <c:pt idx="17">
                  <c:v>12003</c:v>
                </c:pt>
                <c:pt idx="18">
                  <c:v>13006</c:v>
                </c:pt>
                <c:pt idx="19">
                  <c:v>14004</c:v>
                </c:pt>
                <c:pt idx="20">
                  <c:v>14505</c:v>
                </c:pt>
                <c:pt idx="21">
                  <c:v>14896</c:v>
                </c:pt>
                <c:pt idx="22">
                  <c:v>14996</c:v>
                </c:pt>
                <c:pt idx="23">
                  <c:v>15006</c:v>
                </c:pt>
                <c:pt idx="24">
                  <c:v>15016</c:v>
                </c:pt>
                <c:pt idx="25">
                  <c:v>16007</c:v>
                </c:pt>
                <c:pt idx="26">
                  <c:v>17008</c:v>
                </c:pt>
                <c:pt idx="27">
                  <c:v>18009</c:v>
                </c:pt>
                <c:pt idx="28">
                  <c:v>19002</c:v>
                </c:pt>
                <c:pt idx="29">
                  <c:v>19993</c:v>
                </c:pt>
                <c:pt idx="30">
                  <c:v>20003</c:v>
                </c:pt>
                <c:pt idx="31">
                  <c:v>20013</c:v>
                </c:pt>
                <c:pt idx="32">
                  <c:v>20113</c:v>
                </c:pt>
                <c:pt idx="33">
                  <c:v>20502</c:v>
                </c:pt>
                <c:pt idx="34">
                  <c:v>21001</c:v>
                </c:pt>
                <c:pt idx="35">
                  <c:v>22005</c:v>
                </c:pt>
                <c:pt idx="36">
                  <c:v>23004</c:v>
                </c:pt>
                <c:pt idx="37">
                  <c:v>23999</c:v>
                </c:pt>
                <c:pt idx="38">
                  <c:v>24997</c:v>
                </c:pt>
                <c:pt idx="39">
                  <c:v>25995</c:v>
                </c:pt>
                <c:pt idx="40">
                  <c:v>26995</c:v>
                </c:pt>
                <c:pt idx="41">
                  <c:v>27998</c:v>
                </c:pt>
                <c:pt idx="42">
                  <c:v>28996</c:v>
                </c:pt>
                <c:pt idx="43">
                  <c:v>29495</c:v>
                </c:pt>
                <c:pt idx="44">
                  <c:v>29885</c:v>
                </c:pt>
                <c:pt idx="45">
                  <c:v>29985</c:v>
                </c:pt>
                <c:pt idx="46">
                  <c:v>29995</c:v>
                </c:pt>
                <c:pt idx="47">
                  <c:v>30005</c:v>
                </c:pt>
                <c:pt idx="48">
                  <c:v>30993</c:v>
                </c:pt>
                <c:pt idx="49">
                  <c:v>31992</c:v>
                </c:pt>
                <c:pt idx="50">
                  <c:v>32991</c:v>
                </c:pt>
                <c:pt idx="51">
                  <c:v>33990</c:v>
                </c:pt>
                <c:pt idx="52">
                  <c:v>34983</c:v>
                </c:pt>
                <c:pt idx="53">
                  <c:v>34993</c:v>
                </c:pt>
                <c:pt idx="54">
                  <c:v>35003</c:v>
                </c:pt>
                <c:pt idx="55">
                  <c:v>35103</c:v>
                </c:pt>
                <c:pt idx="56">
                  <c:v>35494</c:v>
                </c:pt>
                <c:pt idx="57">
                  <c:v>35996</c:v>
                </c:pt>
                <c:pt idx="58">
                  <c:v>36999</c:v>
                </c:pt>
              </c:numCache>
            </c:numRef>
          </c:xVal>
          <c:yVal>
            <c:numRef>
              <c:f>Comparison!$AD$8:$AD$110</c:f>
              <c:numCache>
                <c:formatCode>General</c:formatCode>
                <c:ptCount val="103"/>
                <c:pt idx="0">
                  <c:v>8.3509270799819095</c:v>
                </c:pt>
                <c:pt idx="1">
                  <c:v>8.3512880637153302</c:v>
                </c:pt>
                <c:pt idx="2">
                  <c:v>8.3811878391619405</c:v>
                </c:pt>
                <c:pt idx="3">
                  <c:v>8.4115773705425791</c:v>
                </c:pt>
                <c:pt idx="4">
                  <c:v>8.4421614922573198</c:v>
                </c:pt>
                <c:pt idx="5">
                  <c:v>8.4727223509292102</c:v>
                </c:pt>
                <c:pt idx="6">
                  <c:v>8.5033993431514396</c:v>
                </c:pt>
                <c:pt idx="7">
                  <c:v>8.5037114126967008</c:v>
                </c:pt>
                <c:pt idx="8">
                  <c:v>8.5048533658098204</c:v>
                </c:pt>
                <c:pt idx="9">
                  <c:v>8.51626931484045</c:v>
                </c:pt>
                <c:pt idx="10">
                  <c:v>8.5608586696150901</c:v>
                </c:pt>
                <c:pt idx="11">
                  <c:v>8.6184630445354902</c:v>
                </c:pt>
                <c:pt idx="12">
                  <c:v>8.7347240058812599</c:v>
                </c:pt>
                <c:pt idx="13">
                  <c:v>8.8531840467013492</c:v>
                </c:pt>
                <c:pt idx="14">
                  <c:v>8.9741143193283008</c:v>
                </c:pt>
                <c:pt idx="15">
                  <c:v>9.0975791901721301</c:v>
                </c:pt>
                <c:pt idx="16">
                  <c:v>9.22364176156902</c:v>
                </c:pt>
                <c:pt idx="17">
                  <c:v>9.3524569167603797</c:v>
                </c:pt>
                <c:pt idx="18">
                  <c:v>9.4846619417178992</c:v>
                </c:pt>
                <c:pt idx="19">
                  <c:v>9.6192157123235198</c:v>
                </c:pt>
                <c:pt idx="20">
                  <c:v>9.6883567405868902</c:v>
                </c:pt>
                <c:pt idx="21">
                  <c:v>9.7430170430899601</c:v>
                </c:pt>
                <c:pt idx="22">
                  <c:v>9.7571766490221901</c:v>
                </c:pt>
                <c:pt idx="23">
                  <c:v>9.7585962639924002</c:v>
                </c:pt>
                <c:pt idx="24">
                  <c:v>9.7589971886943498</c:v>
                </c:pt>
                <c:pt idx="25">
                  <c:v>9.7987290460429595</c:v>
                </c:pt>
                <c:pt idx="26">
                  <c:v>9.8391773906489597</c:v>
                </c:pt>
                <c:pt idx="27">
                  <c:v>9.8799474883937108</c:v>
                </c:pt>
                <c:pt idx="28">
                  <c:v>9.9210337439151797</c:v>
                </c:pt>
                <c:pt idx="29">
                  <c:v>9.9619658745578601</c:v>
                </c:pt>
                <c:pt idx="30">
                  <c:v>9.9623836478028505</c:v>
                </c:pt>
                <c:pt idx="31">
                  <c:v>9.9638597036393293</c:v>
                </c:pt>
                <c:pt idx="32">
                  <c:v>9.9786676655260997</c:v>
                </c:pt>
                <c:pt idx="33">
                  <c:v>10.0364234762653</c:v>
                </c:pt>
                <c:pt idx="34">
                  <c:v>10.111216922574201</c:v>
                </c:pt>
                <c:pt idx="35">
                  <c:v>10.2631163416458</c:v>
                </c:pt>
                <c:pt idx="36">
                  <c:v>10.419661306467701</c:v>
                </c:pt>
                <c:pt idx="37">
                  <c:v>10.5810523803918</c:v>
                </c:pt>
                <c:pt idx="38">
                  <c:v>10.747824949873801</c:v>
                </c:pt>
                <c:pt idx="39">
                  <c:v>10.920673971319999</c:v>
                </c:pt>
                <c:pt idx="40">
                  <c:v>11.0997499349908</c:v>
                </c:pt>
                <c:pt idx="41">
                  <c:v>11.286462739682801</c:v>
                </c:pt>
                <c:pt idx="42">
                  <c:v>11.482269653091899</c:v>
                </c:pt>
                <c:pt idx="43">
                  <c:v>11.585294974112299</c:v>
                </c:pt>
                <c:pt idx="44">
                  <c:v>11.667982612845</c:v>
                </c:pt>
                <c:pt idx="45">
                  <c:v>11.6897845598444</c:v>
                </c:pt>
                <c:pt idx="46">
                  <c:v>11.691980259460401</c:v>
                </c:pt>
                <c:pt idx="47">
                  <c:v>11.692594021564201</c:v>
                </c:pt>
                <c:pt idx="48">
                  <c:v>11.7533567032681</c:v>
                </c:pt>
                <c:pt idx="49">
                  <c:v>11.8159198565697</c:v>
                </c:pt>
                <c:pt idx="50">
                  <c:v>11.879798439431999</c:v>
                </c:pt>
                <c:pt idx="51">
                  <c:v>11.9451365428221</c:v>
                </c:pt>
                <c:pt idx="52">
                  <c:v>12.0115468860951</c:v>
                </c:pt>
                <c:pt idx="53">
                  <c:v>12.012237005811601</c:v>
                </c:pt>
                <c:pt idx="54">
                  <c:v>12.014726192515999</c:v>
                </c:pt>
                <c:pt idx="55">
                  <c:v>12.039645927498301</c:v>
                </c:pt>
                <c:pt idx="56">
                  <c:v>12.1379747864368</c:v>
                </c:pt>
                <c:pt idx="57">
                  <c:v>12.270915803196401</c:v>
                </c:pt>
                <c:pt idx="58">
                  <c:v>12.5622891022626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8D-433F-BE43-5ED3407B6101}"/>
            </c:ext>
          </c:extLst>
        </c:ser>
        <c:ser>
          <c:idx val="0"/>
          <c:order val="1"/>
          <c:tx>
            <c:v>3D FEA solution using BS7910 mean FCGR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Comparison!$E$8:$E$49</c:f>
              <c:numCache>
                <c:formatCode>General</c:formatCode>
                <c:ptCount val="42"/>
                <c:pt idx="0">
                  <c:v>0</c:v>
                </c:pt>
                <c:pt idx="1">
                  <c:v>9.9313000000000002</c:v>
                </c:pt>
                <c:pt idx="2">
                  <c:v>994.83</c:v>
                </c:pt>
                <c:pt idx="3">
                  <c:v>1991.9</c:v>
                </c:pt>
                <c:pt idx="4">
                  <c:v>2994.6</c:v>
                </c:pt>
                <c:pt idx="5">
                  <c:v>3994.9</c:v>
                </c:pt>
                <c:pt idx="6">
                  <c:v>4986.3999999999996</c:v>
                </c:pt>
                <c:pt idx="7">
                  <c:v>4996.3999999999996</c:v>
                </c:pt>
                <c:pt idx="8">
                  <c:v>5006.3999999999996</c:v>
                </c:pt>
                <c:pt idx="9">
                  <c:v>5106.7</c:v>
                </c:pt>
                <c:pt idx="10">
                  <c:v>5496.8</c:v>
                </c:pt>
                <c:pt idx="11">
                  <c:v>5997</c:v>
                </c:pt>
                <c:pt idx="12">
                  <c:v>6997.9</c:v>
                </c:pt>
                <c:pt idx="13">
                  <c:v>8000.4</c:v>
                </c:pt>
                <c:pt idx="14">
                  <c:v>9004.9</c:v>
                </c:pt>
                <c:pt idx="15">
                  <c:v>9999.1</c:v>
                </c:pt>
                <c:pt idx="16">
                  <c:v>10999</c:v>
                </c:pt>
                <c:pt idx="17">
                  <c:v>12006</c:v>
                </c:pt>
                <c:pt idx="18">
                  <c:v>13001</c:v>
                </c:pt>
                <c:pt idx="19">
                  <c:v>13999</c:v>
                </c:pt>
                <c:pt idx="20">
                  <c:v>14498</c:v>
                </c:pt>
                <c:pt idx="21">
                  <c:v>14887</c:v>
                </c:pt>
                <c:pt idx="22">
                  <c:v>14987</c:v>
                </c:pt>
                <c:pt idx="23">
                  <c:v>14997</c:v>
                </c:pt>
                <c:pt idx="24">
                  <c:v>15007</c:v>
                </c:pt>
                <c:pt idx="25">
                  <c:v>16000</c:v>
                </c:pt>
                <c:pt idx="26">
                  <c:v>17003</c:v>
                </c:pt>
                <c:pt idx="27">
                  <c:v>18006</c:v>
                </c:pt>
                <c:pt idx="28">
                  <c:v>19003</c:v>
                </c:pt>
                <c:pt idx="29">
                  <c:v>19996</c:v>
                </c:pt>
                <c:pt idx="30">
                  <c:v>20006</c:v>
                </c:pt>
                <c:pt idx="31">
                  <c:v>20016</c:v>
                </c:pt>
                <c:pt idx="32">
                  <c:v>20116</c:v>
                </c:pt>
                <c:pt idx="33">
                  <c:v>20506</c:v>
                </c:pt>
                <c:pt idx="34">
                  <c:v>21006</c:v>
                </c:pt>
                <c:pt idx="35">
                  <c:v>22008</c:v>
                </c:pt>
                <c:pt idx="36">
                  <c:v>23010</c:v>
                </c:pt>
                <c:pt idx="37">
                  <c:v>24014</c:v>
                </c:pt>
                <c:pt idx="38">
                  <c:v>25011</c:v>
                </c:pt>
                <c:pt idx="39">
                  <c:v>26020</c:v>
                </c:pt>
                <c:pt idx="40">
                  <c:v>27015</c:v>
                </c:pt>
                <c:pt idx="41">
                  <c:v>28018</c:v>
                </c:pt>
              </c:numCache>
            </c:numRef>
          </c:xVal>
          <c:yVal>
            <c:numRef>
              <c:f>Comparison!$F$8:$F$49</c:f>
              <c:numCache>
                <c:formatCode>General</c:formatCode>
                <c:ptCount val="42"/>
                <c:pt idx="0">
                  <c:v>8.3509270799819095</c:v>
                </c:pt>
                <c:pt idx="1">
                  <c:v>8.3513685498085</c:v>
                </c:pt>
                <c:pt idx="2">
                  <c:v>8.3892208293865593</c:v>
                </c:pt>
                <c:pt idx="3">
                  <c:v>8.4275237737677209</c:v>
                </c:pt>
                <c:pt idx="4">
                  <c:v>8.4663663161650504</c:v>
                </c:pt>
                <c:pt idx="5">
                  <c:v>8.5055531242927795</c:v>
                </c:pt>
                <c:pt idx="6">
                  <c:v>8.5446519902405296</c:v>
                </c:pt>
                <c:pt idx="7">
                  <c:v>8.5450500947873405</c:v>
                </c:pt>
                <c:pt idx="8">
                  <c:v>8.5464604601629901</c:v>
                </c:pt>
                <c:pt idx="9">
                  <c:v>8.5605792506284999</c:v>
                </c:pt>
                <c:pt idx="10">
                  <c:v>8.6157527424655207</c:v>
                </c:pt>
                <c:pt idx="11">
                  <c:v>8.6872171819517892</c:v>
                </c:pt>
                <c:pt idx="12">
                  <c:v>8.8320412505765802</c:v>
                </c:pt>
                <c:pt idx="13">
                  <c:v>8.9808759866922507</c:v>
                </c:pt>
                <c:pt idx="14">
                  <c:v>9.1339639416757397</c:v>
                </c:pt>
                <c:pt idx="15">
                  <c:v>9.2914846768281194</c:v>
                </c:pt>
                <c:pt idx="16">
                  <c:v>9.4537535730406006</c:v>
                </c:pt>
                <c:pt idx="17">
                  <c:v>9.6215519159764593</c:v>
                </c:pt>
                <c:pt idx="18">
                  <c:v>9.7949990605307402</c:v>
                </c:pt>
                <c:pt idx="19">
                  <c:v>9.9744599752289798</c:v>
                </c:pt>
                <c:pt idx="20">
                  <c:v>10.0675650532338</c:v>
                </c:pt>
                <c:pt idx="21">
                  <c:v>10.141558761143401</c:v>
                </c:pt>
                <c:pt idx="22">
                  <c:v>10.1608337902705</c:v>
                </c:pt>
                <c:pt idx="23">
                  <c:v>10.162770983487199</c:v>
                </c:pt>
                <c:pt idx="24">
                  <c:v>10.163317562563201</c:v>
                </c:pt>
                <c:pt idx="25">
                  <c:v>10.217421349973</c:v>
                </c:pt>
                <c:pt idx="26">
                  <c:v>10.272612133334601</c:v>
                </c:pt>
                <c:pt idx="27">
                  <c:v>10.3283744584811</c:v>
                </c:pt>
                <c:pt idx="28">
                  <c:v>10.384660313810601</c:v>
                </c:pt>
                <c:pt idx="29">
                  <c:v>10.440975484476599</c:v>
                </c:pt>
                <c:pt idx="30">
                  <c:v>10.441550237543099</c:v>
                </c:pt>
                <c:pt idx="31">
                  <c:v>10.443597781661</c:v>
                </c:pt>
                <c:pt idx="32">
                  <c:v>10.4640855034454</c:v>
                </c:pt>
                <c:pt idx="33">
                  <c:v>10.544355882860399</c:v>
                </c:pt>
                <c:pt idx="34">
                  <c:v>10.6489875032615</c:v>
                </c:pt>
                <c:pt idx="35">
                  <c:v>10.863433003868799</c:v>
                </c:pt>
                <c:pt idx="36">
                  <c:v>11.0879026732841</c:v>
                </c:pt>
                <c:pt idx="37">
                  <c:v>11.3248907284833</c:v>
                </c:pt>
                <c:pt idx="38">
                  <c:v>11.5756989856021</c:v>
                </c:pt>
                <c:pt idx="39">
                  <c:v>11.8454104192696</c:v>
                </c:pt>
                <c:pt idx="40">
                  <c:v>12.141559766154099</c:v>
                </c:pt>
                <c:pt idx="41">
                  <c:v>12.4828198404632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98D-433F-BE43-5ED3407B6101}"/>
            </c:ext>
          </c:extLst>
        </c:ser>
        <c:ser>
          <c:idx val="1"/>
          <c:order val="2"/>
          <c:tx>
            <c:v>PE-2-2 Experimental Data </c:v>
          </c:tx>
          <c:spPr>
            <a:ln w="19050">
              <a:noFill/>
            </a:ln>
          </c:spPr>
          <c:xVal>
            <c:numRef>
              <c:f>digitizedData!$AN$8:$AN$13</c:f>
              <c:numCache>
                <c:formatCode>General</c:formatCode>
                <c:ptCount val="6"/>
                <c:pt idx="0">
                  <c:v>0</c:v>
                </c:pt>
                <c:pt idx="1">
                  <c:v>5000</c:v>
                </c:pt>
                <c:pt idx="2">
                  <c:v>15000</c:v>
                </c:pt>
                <c:pt idx="3">
                  <c:v>20000</c:v>
                </c:pt>
                <c:pt idx="4">
                  <c:v>30000</c:v>
                </c:pt>
                <c:pt idx="5">
                  <c:v>35000</c:v>
                </c:pt>
              </c:numCache>
            </c:numRef>
          </c:xVal>
          <c:yVal>
            <c:numRef>
              <c:f>digitizedData!$AO$8:$AO$13</c:f>
              <c:numCache>
                <c:formatCode>General</c:formatCode>
                <c:ptCount val="6"/>
                <c:pt idx="0">
                  <c:v>8.3518743368197601</c:v>
                </c:pt>
                <c:pt idx="1">
                  <c:v>8.4363634985599507</c:v>
                </c:pt>
                <c:pt idx="2">
                  <c:v>9.7640503259057105</c:v>
                </c:pt>
                <c:pt idx="3">
                  <c:v>9.8968190086402892</c:v>
                </c:pt>
                <c:pt idx="4">
                  <c:v>11.5624624829467</c:v>
                </c:pt>
                <c:pt idx="5">
                  <c:v>11.7917902076701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8D-433F-BE43-5ED3407B6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5922614189537883"/>
              <c:y val="0.8230269784025389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"a" (mm)</a:t>
                </a:r>
              </a:p>
            </c:rich>
          </c:tx>
          <c:layout>
            <c:manualLayout>
              <c:xMode val="edge"/>
              <c:yMode val="edge"/>
              <c:x val="7.4426852571882769E-3"/>
              <c:y val="0.2314149823470442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0655965306445711"/>
          <c:y val="0.14059990460420807"/>
          <c:w val="0.52331280891217336"/>
          <c:h val="0.22555009403468573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Comparison between test data and 3D FEA</a:t>
            </a:r>
            <a:r>
              <a:rPr lang="en-US" baseline="0"/>
              <a:t> solutions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6411444806527843E-2"/>
          <c:y val="0.14447564480639724"/>
          <c:w val="0.85451638407740294"/>
          <c:h val="0.74868400889493014"/>
        </c:manualLayout>
      </c:layout>
      <c:scatterChart>
        <c:scatterStyle val="lineMarker"/>
        <c:varyColors val="0"/>
        <c:ser>
          <c:idx val="2"/>
          <c:order val="0"/>
          <c:tx>
            <c:v>3D FEA solution using BS7910 off-nominal FCGR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Comparison!$BO$8:$BO$120</c:f>
              <c:numCache>
                <c:formatCode>General</c:formatCode>
                <c:ptCount val="113"/>
                <c:pt idx="0">
                  <c:v>0</c:v>
                </c:pt>
                <c:pt idx="1">
                  <c:v>10.175000000000001</c:v>
                </c:pt>
                <c:pt idx="2">
                  <c:v>1006.1</c:v>
                </c:pt>
                <c:pt idx="3">
                  <c:v>2015.1</c:v>
                </c:pt>
                <c:pt idx="4">
                  <c:v>3023.4</c:v>
                </c:pt>
                <c:pt idx="5">
                  <c:v>4030.8</c:v>
                </c:pt>
                <c:pt idx="6">
                  <c:v>5027.8</c:v>
                </c:pt>
                <c:pt idx="7">
                  <c:v>5037.8999999999996</c:v>
                </c:pt>
                <c:pt idx="8">
                  <c:v>5048</c:v>
                </c:pt>
                <c:pt idx="9">
                  <c:v>5148.7</c:v>
                </c:pt>
                <c:pt idx="10">
                  <c:v>5541.2</c:v>
                </c:pt>
                <c:pt idx="11">
                  <c:v>6043.9</c:v>
                </c:pt>
                <c:pt idx="12">
                  <c:v>7048.3</c:v>
                </c:pt>
                <c:pt idx="13">
                  <c:v>8050.5</c:v>
                </c:pt>
                <c:pt idx="14">
                  <c:v>9054</c:v>
                </c:pt>
                <c:pt idx="15">
                  <c:v>10059</c:v>
                </c:pt>
                <c:pt idx="16">
                  <c:v>11063</c:v>
                </c:pt>
                <c:pt idx="17">
                  <c:v>12058</c:v>
                </c:pt>
                <c:pt idx="18">
                  <c:v>13061</c:v>
                </c:pt>
                <c:pt idx="19">
                  <c:v>14063</c:v>
                </c:pt>
                <c:pt idx="20">
                  <c:v>14563</c:v>
                </c:pt>
                <c:pt idx="21">
                  <c:v>14953</c:v>
                </c:pt>
                <c:pt idx="22">
                  <c:v>15053</c:v>
                </c:pt>
                <c:pt idx="23">
                  <c:v>15063</c:v>
                </c:pt>
                <c:pt idx="24">
                  <c:v>15073</c:v>
                </c:pt>
                <c:pt idx="25">
                  <c:v>16063</c:v>
                </c:pt>
                <c:pt idx="26">
                  <c:v>17056</c:v>
                </c:pt>
                <c:pt idx="27">
                  <c:v>18056</c:v>
                </c:pt>
                <c:pt idx="28">
                  <c:v>19056</c:v>
                </c:pt>
                <c:pt idx="29">
                  <c:v>20046</c:v>
                </c:pt>
                <c:pt idx="30">
                  <c:v>20056</c:v>
                </c:pt>
                <c:pt idx="31">
                  <c:v>20066</c:v>
                </c:pt>
                <c:pt idx="32">
                  <c:v>20166</c:v>
                </c:pt>
                <c:pt idx="33">
                  <c:v>20555</c:v>
                </c:pt>
                <c:pt idx="34">
                  <c:v>21054</c:v>
                </c:pt>
                <c:pt idx="35">
                  <c:v>22056</c:v>
                </c:pt>
                <c:pt idx="36">
                  <c:v>23058</c:v>
                </c:pt>
                <c:pt idx="37">
                  <c:v>24056</c:v>
                </c:pt>
                <c:pt idx="38">
                  <c:v>25058</c:v>
                </c:pt>
                <c:pt idx="39">
                  <c:v>26059</c:v>
                </c:pt>
                <c:pt idx="40">
                  <c:v>27066</c:v>
                </c:pt>
                <c:pt idx="41">
                  <c:v>28071</c:v>
                </c:pt>
                <c:pt idx="42">
                  <c:v>29069</c:v>
                </c:pt>
                <c:pt idx="43">
                  <c:v>29571</c:v>
                </c:pt>
                <c:pt idx="44">
                  <c:v>29963</c:v>
                </c:pt>
                <c:pt idx="45">
                  <c:v>30063</c:v>
                </c:pt>
                <c:pt idx="46">
                  <c:v>30073</c:v>
                </c:pt>
                <c:pt idx="47">
                  <c:v>30083</c:v>
                </c:pt>
                <c:pt idx="48">
                  <c:v>31076</c:v>
                </c:pt>
                <c:pt idx="49">
                  <c:v>32078</c:v>
                </c:pt>
                <c:pt idx="50">
                  <c:v>33080</c:v>
                </c:pt>
                <c:pt idx="51">
                  <c:v>34082</c:v>
                </c:pt>
                <c:pt idx="52">
                  <c:v>35072</c:v>
                </c:pt>
                <c:pt idx="53">
                  <c:v>35082</c:v>
                </c:pt>
                <c:pt idx="54">
                  <c:v>35092</c:v>
                </c:pt>
                <c:pt idx="55">
                  <c:v>35192</c:v>
                </c:pt>
                <c:pt idx="56">
                  <c:v>35583</c:v>
                </c:pt>
                <c:pt idx="57">
                  <c:v>36085</c:v>
                </c:pt>
                <c:pt idx="58">
                  <c:v>37088</c:v>
                </c:pt>
                <c:pt idx="59">
                  <c:v>38061</c:v>
                </c:pt>
              </c:numCache>
            </c:numRef>
          </c:xVal>
          <c:yVal>
            <c:numRef>
              <c:f>Comparison!$BP$8:$BP$120</c:f>
              <c:numCache>
                <c:formatCode>General</c:formatCode>
                <c:ptCount val="113"/>
                <c:pt idx="0">
                  <c:v>9.2612884912270292</c:v>
                </c:pt>
                <c:pt idx="1">
                  <c:v>9.2615960385268199</c:v>
                </c:pt>
                <c:pt idx="2">
                  <c:v>9.2939516628911001</c:v>
                </c:pt>
                <c:pt idx="3">
                  <c:v>9.3268065709023897</c:v>
                </c:pt>
                <c:pt idx="4">
                  <c:v>9.3598035897930405</c:v>
                </c:pt>
                <c:pt idx="5">
                  <c:v>9.3931294268954098</c:v>
                </c:pt>
                <c:pt idx="6">
                  <c:v>9.4264352173563903</c:v>
                </c:pt>
                <c:pt idx="7">
                  <c:v>9.4267550825317397</c:v>
                </c:pt>
                <c:pt idx="8">
                  <c:v>9.4279745289879493</c:v>
                </c:pt>
                <c:pt idx="9">
                  <c:v>9.4402407317491601</c:v>
                </c:pt>
                <c:pt idx="10">
                  <c:v>9.4881912340171599</c:v>
                </c:pt>
                <c:pt idx="11">
                  <c:v>9.5502710982096595</c:v>
                </c:pt>
                <c:pt idx="12">
                  <c:v>9.6760216668269798</c:v>
                </c:pt>
                <c:pt idx="13">
                  <c:v>9.8050339568564997</c:v>
                </c:pt>
                <c:pt idx="14">
                  <c:v>9.9380846010616004</c:v>
                </c:pt>
                <c:pt idx="15">
                  <c:v>10.0750964753028</c:v>
                </c:pt>
                <c:pt idx="16">
                  <c:v>10.216512983655599</c:v>
                </c:pt>
                <c:pt idx="17">
                  <c:v>10.3625781401187</c:v>
                </c:pt>
                <c:pt idx="18">
                  <c:v>10.513899102557</c:v>
                </c:pt>
                <c:pt idx="19">
                  <c:v>10.6702682369976</c:v>
                </c:pt>
                <c:pt idx="20">
                  <c:v>10.751220936551601</c:v>
                </c:pt>
                <c:pt idx="21">
                  <c:v>10.8155271990977</c:v>
                </c:pt>
                <c:pt idx="22">
                  <c:v>10.832256068745201</c:v>
                </c:pt>
                <c:pt idx="23">
                  <c:v>10.833935110097499</c:v>
                </c:pt>
                <c:pt idx="24">
                  <c:v>10.834412996394599</c:v>
                </c:pt>
                <c:pt idx="25">
                  <c:v>10.8817261703859</c:v>
                </c:pt>
                <c:pt idx="26">
                  <c:v>10.930033568824999</c:v>
                </c:pt>
                <c:pt idx="27">
                  <c:v>10.9788681042817</c:v>
                </c:pt>
                <c:pt idx="28">
                  <c:v>11.028238281561601</c:v>
                </c:pt>
                <c:pt idx="29">
                  <c:v>11.0776698975217</c:v>
                </c:pt>
                <c:pt idx="30">
                  <c:v>11.078174101294</c:v>
                </c:pt>
                <c:pt idx="31">
                  <c:v>11.0799445695913</c:v>
                </c:pt>
                <c:pt idx="32">
                  <c:v>11.0976506791324</c:v>
                </c:pt>
                <c:pt idx="33">
                  <c:v>11.166989543735699</c:v>
                </c:pt>
                <c:pt idx="34">
                  <c:v>11.2571140034166</c:v>
                </c:pt>
                <c:pt idx="35">
                  <c:v>11.4420185089449</c:v>
                </c:pt>
                <c:pt idx="36">
                  <c:v>11.634585001908199</c:v>
                </c:pt>
                <c:pt idx="37">
                  <c:v>11.835266850155399</c:v>
                </c:pt>
                <c:pt idx="38">
                  <c:v>12.044982612856501</c:v>
                </c:pt>
                <c:pt idx="39">
                  <c:v>12.2642734114115</c:v>
                </c:pt>
                <c:pt idx="40">
                  <c:v>12.4941513570139</c:v>
                </c:pt>
                <c:pt idx="41">
                  <c:v>12.7357599994795</c:v>
                </c:pt>
                <c:pt idx="42">
                  <c:v>12.9892715218049</c:v>
                </c:pt>
                <c:pt idx="43">
                  <c:v>13.1228687615897</c:v>
                </c:pt>
                <c:pt idx="44">
                  <c:v>13.229996112085701</c:v>
                </c:pt>
                <c:pt idx="45">
                  <c:v>13.2580082581333</c:v>
                </c:pt>
                <c:pt idx="46">
                  <c:v>13.260828951178301</c:v>
                </c:pt>
                <c:pt idx="47">
                  <c:v>13.261609168642901</c:v>
                </c:pt>
                <c:pt idx="48">
                  <c:v>13.338977004937099</c:v>
                </c:pt>
                <c:pt idx="49">
                  <c:v>13.418252439135999</c:v>
                </c:pt>
                <c:pt idx="50">
                  <c:v>13.498871269887299</c:v>
                </c:pt>
                <c:pt idx="51">
                  <c:v>13.5808081010761</c:v>
                </c:pt>
                <c:pt idx="52">
                  <c:v>13.6633605751183</c:v>
                </c:pt>
                <c:pt idx="53">
                  <c:v>13.6642080300063</c:v>
                </c:pt>
                <c:pt idx="54">
                  <c:v>13.6672850189002</c:v>
                </c:pt>
                <c:pt idx="55">
                  <c:v>13.6981107654656</c:v>
                </c:pt>
                <c:pt idx="56">
                  <c:v>13.8190882889389</c:v>
                </c:pt>
                <c:pt idx="57">
                  <c:v>13.9787185164231</c:v>
                </c:pt>
                <c:pt idx="58">
                  <c:v>14.3106029127963</c:v>
                </c:pt>
                <c:pt idx="59">
                  <c:v>14.6738114712242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DB-4336-BF9C-83A70EDE888C}"/>
            </c:ext>
          </c:extLst>
        </c:ser>
        <c:ser>
          <c:idx val="1"/>
          <c:order val="1"/>
          <c:tx>
            <c:v>3D FEA solution using BS7910 mean FCGR"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Comparison!$S$8:$S$50</c:f>
              <c:numCache>
                <c:formatCode>General</c:formatCode>
                <c:ptCount val="43"/>
                <c:pt idx="0">
                  <c:v>0</c:v>
                </c:pt>
                <c:pt idx="1">
                  <c:v>9.9313000000000002</c:v>
                </c:pt>
                <c:pt idx="2">
                  <c:v>994.83</c:v>
                </c:pt>
                <c:pt idx="3">
                  <c:v>1991.9</c:v>
                </c:pt>
                <c:pt idx="4">
                  <c:v>2994.6</c:v>
                </c:pt>
                <c:pt idx="5">
                  <c:v>3994.9</c:v>
                </c:pt>
                <c:pt idx="6">
                  <c:v>4986.3999999999996</c:v>
                </c:pt>
                <c:pt idx="7">
                  <c:v>4996.3999999999996</c:v>
                </c:pt>
                <c:pt idx="8">
                  <c:v>5006.3999999999996</c:v>
                </c:pt>
                <c:pt idx="9">
                  <c:v>5106.7</c:v>
                </c:pt>
                <c:pt idx="10">
                  <c:v>5496.8</c:v>
                </c:pt>
                <c:pt idx="11">
                  <c:v>5997</c:v>
                </c:pt>
                <c:pt idx="12">
                  <c:v>6997.9</c:v>
                </c:pt>
                <c:pt idx="13">
                  <c:v>8000.4</c:v>
                </c:pt>
                <c:pt idx="14">
                  <c:v>9004.9</c:v>
                </c:pt>
                <c:pt idx="15">
                  <c:v>9999.1</c:v>
                </c:pt>
                <c:pt idx="16">
                  <c:v>10999</c:v>
                </c:pt>
                <c:pt idx="17">
                  <c:v>12006</c:v>
                </c:pt>
                <c:pt idx="18">
                  <c:v>13001</c:v>
                </c:pt>
                <c:pt idx="19">
                  <c:v>13999</c:v>
                </c:pt>
                <c:pt idx="20">
                  <c:v>14498</c:v>
                </c:pt>
                <c:pt idx="21">
                  <c:v>14887</c:v>
                </c:pt>
                <c:pt idx="22">
                  <c:v>14987</c:v>
                </c:pt>
                <c:pt idx="23">
                  <c:v>14997</c:v>
                </c:pt>
                <c:pt idx="24">
                  <c:v>15007</c:v>
                </c:pt>
                <c:pt idx="25">
                  <c:v>16000</c:v>
                </c:pt>
                <c:pt idx="26">
                  <c:v>17003</c:v>
                </c:pt>
                <c:pt idx="27">
                  <c:v>18006</c:v>
                </c:pt>
                <c:pt idx="28">
                  <c:v>19003</c:v>
                </c:pt>
                <c:pt idx="29">
                  <c:v>19996</c:v>
                </c:pt>
                <c:pt idx="30">
                  <c:v>20006</c:v>
                </c:pt>
                <c:pt idx="31">
                  <c:v>20016</c:v>
                </c:pt>
                <c:pt idx="32">
                  <c:v>20116</c:v>
                </c:pt>
                <c:pt idx="33">
                  <c:v>20506</c:v>
                </c:pt>
                <c:pt idx="34">
                  <c:v>21006</c:v>
                </c:pt>
                <c:pt idx="35">
                  <c:v>22008</c:v>
                </c:pt>
                <c:pt idx="36">
                  <c:v>23010</c:v>
                </c:pt>
                <c:pt idx="37">
                  <c:v>24014</c:v>
                </c:pt>
                <c:pt idx="38">
                  <c:v>25011</c:v>
                </c:pt>
                <c:pt idx="39">
                  <c:v>26020</c:v>
                </c:pt>
                <c:pt idx="40">
                  <c:v>27015</c:v>
                </c:pt>
                <c:pt idx="41">
                  <c:v>28018</c:v>
                </c:pt>
              </c:numCache>
            </c:numRef>
          </c:xVal>
          <c:yVal>
            <c:numRef>
              <c:f>Comparison!$T$8:$T$50</c:f>
              <c:numCache>
                <c:formatCode>General</c:formatCode>
                <c:ptCount val="43"/>
                <c:pt idx="0">
                  <c:v>9.1105587456657808</c:v>
                </c:pt>
                <c:pt idx="1">
                  <c:v>9.1111485616632404</c:v>
                </c:pt>
                <c:pt idx="2">
                  <c:v>9.1520334353133794</c:v>
                </c:pt>
                <c:pt idx="3">
                  <c:v>9.1937666815321197</c:v>
                </c:pt>
                <c:pt idx="4">
                  <c:v>9.2358896800342798</c:v>
                </c:pt>
                <c:pt idx="5">
                  <c:v>9.2784803047240505</c:v>
                </c:pt>
                <c:pt idx="6">
                  <c:v>9.3210990032996506</c:v>
                </c:pt>
                <c:pt idx="7">
                  <c:v>9.3215338005292292</c:v>
                </c:pt>
                <c:pt idx="8">
                  <c:v>9.3230675686908402</c:v>
                </c:pt>
                <c:pt idx="9">
                  <c:v>9.3384070991793404</c:v>
                </c:pt>
                <c:pt idx="10">
                  <c:v>9.3984456462927994</c:v>
                </c:pt>
                <c:pt idx="11">
                  <c:v>9.4766132930385591</c:v>
                </c:pt>
                <c:pt idx="12">
                  <c:v>9.6357320499044903</c:v>
                </c:pt>
                <c:pt idx="13">
                  <c:v>9.8010831961877507</c:v>
                </c:pt>
                <c:pt idx="14">
                  <c:v>9.9732096464879305</c:v>
                </c:pt>
                <c:pt idx="15">
                  <c:v>10.1523476108027</c:v>
                </c:pt>
                <c:pt idx="16">
                  <c:v>10.3392901569455</c:v>
                </c:pt>
                <c:pt idx="17">
                  <c:v>10.5344504082698</c:v>
                </c:pt>
                <c:pt idx="18">
                  <c:v>10.7384969114218</c:v>
                </c:pt>
                <c:pt idx="19">
                  <c:v>10.952285223638</c:v>
                </c:pt>
                <c:pt idx="20">
                  <c:v>11.064422901877901</c:v>
                </c:pt>
                <c:pt idx="21">
                  <c:v>11.1541722547072</c:v>
                </c:pt>
                <c:pt idx="22">
                  <c:v>11.177609824648201</c:v>
                </c:pt>
                <c:pt idx="23">
                  <c:v>11.1799645450127</c:v>
                </c:pt>
                <c:pt idx="24">
                  <c:v>11.1806208432501</c:v>
                </c:pt>
                <c:pt idx="25">
                  <c:v>11.245618641762499</c:v>
                </c:pt>
                <c:pt idx="26">
                  <c:v>11.3122054861505</c:v>
                </c:pt>
                <c:pt idx="27">
                  <c:v>11.3796378642893</c:v>
                </c:pt>
                <c:pt idx="28">
                  <c:v>11.4480331007939</c:v>
                </c:pt>
                <c:pt idx="29">
                  <c:v>11.516423955018301</c:v>
                </c:pt>
                <c:pt idx="30">
                  <c:v>11.5171267264381</c:v>
                </c:pt>
                <c:pt idx="31">
                  <c:v>11.519660046154501</c:v>
                </c:pt>
                <c:pt idx="32">
                  <c:v>11.5450258589544</c:v>
                </c:pt>
                <c:pt idx="33">
                  <c:v>11.644558428666301</c:v>
                </c:pt>
                <c:pt idx="34">
                  <c:v>11.7749323746439</c:v>
                </c:pt>
                <c:pt idx="35">
                  <c:v>12.0430541070874</c:v>
                </c:pt>
                <c:pt idx="36">
                  <c:v>12.3271134300926</c:v>
                </c:pt>
                <c:pt idx="37">
                  <c:v>12.627282134738801</c:v>
                </c:pt>
                <c:pt idx="38">
                  <c:v>12.9477877055365</c:v>
                </c:pt>
                <c:pt idx="39">
                  <c:v>13.289897230329199</c:v>
                </c:pt>
                <c:pt idx="40">
                  <c:v>13.656553352940801</c:v>
                </c:pt>
                <c:pt idx="41">
                  <c:v>14.0521028174975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9DB-4336-BF9C-83A70EDE888C}"/>
            </c:ext>
          </c:extLst>
        </c:ser>
        <c:ser>
          <c:idx val="0"/>
          <c:order val="2"/>
          <c:tx>
            <c:v>PE-2-2 Experimental Data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4"/>
            <c:marker>
              <c:spPr>
                <a:solidFill>
                  <a:schemeClr val="accent2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774-467C-ABB2-AEB5C3810F05}"/>
              </c:ext>
            </c:extLst>
          </c:dPt>
          <c:xVal>
            <c:numRef>
              <c:f>digitizedData!$BH$8:$BH$13</c:f>
              <c:numCache>
                <c:formatCode>General</c:formatCode>
                <c:ptCount val="6"/>
                <c:pt idx="0">
                  <c:v>0</c:v>
                </c:pt>
                <c:pt idx="1">
                  <c:v>5000</c:v>
                </c:pt>
                <c:pt idx="2">
                  <c:v>15000</c:v>
                </c:pt>
                <c:pt idx="3">
                  <c:v>20000</c:v>
                </c:pt>
                <c:pt idx="4">
                  <c:v>30000</c:v>
                </c:pt>
                <c:pt idx="5">
                  <c:v>35000</c:v>
                </c:pt>
              </c:numCache>
            </c:numRef>
          </c:xVal>
          <c:yVal>
            <c:numRef>
              <c:f>digitizedData!$BG$8:$BG$13</c:f>
              <c:numCache>
                <c:formatCode>General</c:formatCode>
                <c:ptCount val="6"/>
                <c:pt idx="0">
                  <c:v>9.2546905493214062</c:v>
                </c:pt>
                <c:pt idx="1">
                  <c:v>9.3485881398656954</c:v>
                </c:pt>
                <c:pt idx="2">
                  <c:v>11.200599156659953</c:v>
                </c:pt>
                <c:pt idx="3">
                  <c:v>11.362771438625387</c:v>
                </c:pt>
                <c:pt idx="4">
                  <c:v>13.820743180597377</c:v>
                </c:pt>
                <c:pt idx="5">
                  <c:v>14.04266139983927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DB-4336-BF9C-83A70EDE8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104656"/>
        <c:axId val="323105312"/>
      </c:scatterChart>
      <c:valAx>
        <c:axId val="32310465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cycles</a:t>
                </a:r>
              </a:p>
            </c:rich>
          </c:tx>
          <c:layout>
            <c:manualLayout>
              <c:xMode val="edge"/>
              <c:yMode val="edge"/>
              <c:x val="0.86905949624270051"/>
              <c:y val="0.80432535754918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5312"/>
        <c:crosses val="autoZero"/>
        <c:crossBetween val="midCat"/>
      </c:valAx>
      <c:valAx>
        <c:axId val="3231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crack depth at</a:t>
                </a:r>
                <a:r>
                  <a:rPr lang="en-US" sz="1400" baseline="0"/>
                  <a:t> 45 deg</a:t>
                </a:r>
                <a:r>
                  <a:rPr lang="en-US" sz="1400"/>
                  <a:t> (mm)</a:t>
                </a:r>
              </a:p>
            </c:rich>
          </c:tx>
          <c:layout>
            <c:manualLayout>
              <c:xMode val="edge"/>
              <c:yMode val="edge"/>
              <c:x val="1.1129518319620306E-2"/>
              <c:y val="0.202316247017033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23104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9.4146566346891516E-2"/>
          <c:y val="0.13332534423401549"/>
          <c:w val="0.52231842261464878"/>
          <c:h val="0.25038961653802733"/>
        </c:manualLayout>
      </c:layout>
      <c:overlay val="0"/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272144</xdr:colOff>
      <xdr:row>26</xdr:row>
      <xdr:rowOff>145789</xdr:rowOff>
    </xdr:from>
    <xdr:to>
      <xdr:col>4</xdr:col>
      <xdr:colOff>405490</xdr:colOff>
      <xdr:row>32</xdr:row>
      <xdr:rowOff>88936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155C36B-286B-D2D7-745D-6CC200605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144" y="5199871"/>
          <a:ext cx="2582632" cy="1109473"/>
        </a:xfrm>
        <a:prstGeom prst="rect">
          <a:avLst/>
        </a:prstGeom>
      </xdr:spPr>
    </xdr:pic>
    <xdr:clientData/>
  </xdr:twoCellAnchor>
  <xdr:twoCellAnchor editAs="oneCell">
    <xdr:from>
      <xdr:col>5</xdr:col>
      <xdr:colOff>77757</xdr:colOff>
      <xdr:row>44</xdr:row>
      <xdr:rowOff>145791</xdr:rowOff>
    </xdr:from>
    <xdr:to>
      <xdr:col>10</xdr:col>
      <xdr:colOff>61778</xdr:colOff>
      <xdr:row>54</xdr:row>
      <xdr:rowOff>69515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DC6D701-8864-E57D-BD1F-8F94D117A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9364" y="8698852"/>
          <a:ext cx="3045628" cy="1867602"/>
        </a:xfrm>
        <a:prstGeom prst="rect">
          <a:avLst/>
        </a:prstGeom>
      </xdr:spPr>
    </xdr:pic>
    <xdr:clientData/>
  </xdr:twoCellAnchor>
  <xdr:twoCellAnchor editAs="oneCell">
    <xdr:from>
      <xdr:col>8</xdr:col>
      <xdr:colOff>563725</xdr:colOff>
      <xdr:row>38</xdr:row>
      <xdr:rowOff>9719</xdr:rowOff>
    </xdr:from>
    <xdr:to>
      <xdr:col>13</xdr:col>
      <xdr:colOff>342289</xdr:colOff>
      <xdr:row>46</xdr:row>
      <xdr:rowOff>183604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9B1E19A-AF74-2FDF-48B7-48B5DD34B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62296" y="7396454"/>
          <a:ext cx="2840172" cy="1728987"/>
        </a:xfrm>
        <a:prstGeom prst="rect">
          <a:avLst/>
        </a:prstGeom>
      </xdr:spPr>
    </xdr:pic>
    <xdr:clientData/>
  </xdr:twoCellAnchor>
  <xdr:twoCellAnchor editAs="oneCell">
    <xdr:from>
      <xdr:col>13</xdr:col>
      <xdr:colOff>505408</xdr:colOff>
      <xdr:row>26</xdr:row>
      <xdr:rowOff>106913</xdr:rowOff>
    </xdr:from>
    <xdr:to>
      <xdr:col>18</xdr:col>
      <xdr:colOff>202505</xdr:colOff>
      <xdr:row>34</xdr:row>
      <xdr:rowOff>34548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7AE6160-235A-42BF-1F71-714491149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65587" y="5160995"/>
          <a:ext cx="2680949" cy="1482737"/>
        </a:xfrm>
        <a:prstGeom prst="rect">
          <a:avLst/>
        </a:prstGeom>
      </xdr:spPr>
    </xdr:pic>
    <xdr:clientData/>
  </xdr:twoCellAnchor>
  <xdr:twoCellAnchor editAs="oneCell">
    <xdr:from>
      <xdr:col>18</xdr:col>
      <xdr:colOff>281861</xdr:colOff>
      <xdr:row>25</xdr:row>
      <xdr:rowOff>136071</xdr:rowOff>
    </xdr:from>
    <xdr:to>
      <xdr:col>23</xdr:col>
      <xdr:colOff>462461</xdr:colOff>
      <xdr:row>35</xdr:row>
      <xdr:rowOff>155230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74F9F87-0D85-ADA3-3D25-94B8262B0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25892" y="4995765"/>
          <a:ext cx="3242207" cy="1963036"/>
        </a:xfrm>
        <a:prstGeom prst="rect">
          <a:avLst/>
        </a:prstGeom>
      </xdr:spPr>
    </xdr:pic>
    <xdr:clientData/>
  </xdr:twoCellAnchor>
  <xdr:twoCellAnchor editAs="oneCell">
    <xdr:from>
      <xdr:col>25</xdr:col>
      <xdr:colOff>97194</xdr:colOff>
      <xdr:row>24</xdr:row>
      <xdr:rowOff>182166</xdr:rowOff>
    </xdr:from>
    <xdr:to>
      <xdr:col>29</xdr:col>
      <xdr:colOff>554006</xdr:colOff>
      <xdr:row>34</xdr:row>
      <xdr:rowOff>36054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6FEDA55-6EFE-A3E6-D7F7-50CFAF752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27475" y="4847472"/>
          <a:ext cx="2906097" cy="1797766"/>
        </a:xfrm>
        <a:prstGeom prst="rect">
          <a:avLst/>
        </a:prstGeom>
      </xdr:spPr>
    </xdr:pic>
    <xdr:clientData/>
  </xdr:twoCellAnchor>
  <xdr:twoCellAnchor editAs="oneCell">
    <xdr:from>
      <xdr:col>28</xdr:col>
      <xdr:colOff>275078</xdr:colOff>
      <xdr:row>28</xdr:row>
      <xdr:rowOff>155509</xdr:rowOff>
    </xdr:from>
    <xdr:to>
      <xdr:col>34</xdr:col>
      <xdr:colOff>59396</xdr:colOff>
      <xdr:row>38</xdr:row>
      <xdr:rowOff>178186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5230E10-16A0-00C6-EF6E-3A64DBC97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342323" y="5598366"/>
          <a:ext cx="3458246" cy="1966555"/>
        </a:xfrm>
        <a:prstGeom prst="rect">
          <a:avLst/>
        </a:prstGeom>
      </xdr:spPr>
    </xdr:pic>
    <xdr:clientData/>
  </xdr:twoCellAnchor>
  <xdr:twoCellAnchor editAs="oneCell">
    <xdr:from>
      <xdr:col>36</xdr:col>
      <xdr:colOff>0</xdr:colOff>
      <xdr:row>15</xdr:row>
      <xdr:rowOff>0</xdr:rowOff>
    </xdr:from>
    <xdr:to>
      <xdr:col>39</xdr:col>
      <xdr:colOff>67798</xdr:colOff>
      <xdr:row>35</xdr:row>
      <xdr:rowOff>7483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D905AA6-E963-BCF0-315E-A36CC38EC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510102" y="2915816"/>
          <a:ext cx="1904762" cy="3895238"/>
        </a:xfrm>
        <a:prstGeom prst="rect">
          <a:avLst/>
        </a:prstGeom>
      </xdr:spPr>
    </xdr:pic>
    <xdr:clientData/>
  </xdr:twoCellAnchor>
  <xdr:twoCellAnchor editAs="oneCell">
    <xdr:from>
      <xdr:col>44</xdr:col>
      <xdr:colOff>136072</xdr:colOff>
      <xdr:row>19</xdr:row>
      <xdr:rowOff>158750</xdr:rowOff>
    </xdr:from>
    <xdr:to>
      <xdr:col>49</xdr:col>
      <xdr:colOff>493546</xdr:colOff>
      <xdr:row>26</xdr:row>
      <xdr:rowOff>112678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78FF3F6-3281-C708-CA2E-2D184D37E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544745" y="3852117"/>
          <a:ext cx="3943929" cy="1314643"/>
        </a:xfrm>
        <a:prstGeom prst="rect">
          <a:avLst/>
        </a:prstGeom>
      </xdr:spPr>
    </xdr:pic>
    <xdr:clientData/>
  </xdr:twoCellAnchor>
  <xdr:twoCellAnchor editAs="oneCell">
    <xdr:from>
      <xdr:col>55</xdr:col>
      <xdr:colOff>534566</xdr:colOff>
      <xdr:row>13</xdr:row>
      <xdr:rowOff>18569</xdr:rowOff>
    </xdr:from>
    <xdr:to>
      <xdr:col>58</xdr:col>
      <xdr:colOff>184668</xdr:colOff>
      <xdr:row>24</xdr:row>
      <xdr:rowOff>94370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B19B7DF-CB04-3116-4736-173E0851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5777066" y="2545610"/>
          <a:ext cx="2031352" cy="2214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278722</xdr:colOff>
      <xdr:row>12</xdr:row>
      <xdr:rowOff>81936</xdr:rowOff>
    </xdr:from>
    <xdr:to>
      <xdr:col>33</xdr:col>
      <xdr:colOff>282463</xdr:colOff>
      <xdr:row>38</xdr:row>
      <xdr:rowOff>96778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4E9F278-08D2-200A-1301-9504F0BB3538}"/>
            </a:ext>
          </a:extLst>
        </xdr:cNvPr>
        <xdr:cNvGrpSpPr/>
      </xdr:nvGrpSpPr>
      <xdr:grpSpPr>
        <a:xfrm>
          <a:off x="13215001" y="2341355"/>
          <a:ext cx="7346852" cy="4910249"/>
          <a:chOff x="41044" y="981864"/>
          <a:chExt cx="6084334" cy="4173066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E639F8F3-DA09-CAB1-13E4-0EDCB4B049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59349" y="981864"/>
            <a:ext cx="5564087" cy="4173066"/>
          </a:xfrm>
          <a:prstGeom prst="rect">
            <a:avLst/>
          </a:prstGeom>
        </xdr:spPr>
      </xdr:pic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F8BF06B-173D-1A5F-0F1F-0FD2027C4682}"/>
              </a:ext>
            </a:extLst>
          </xdr:cNvPr>
          <xdr:cNvSpPr/>
        </xdr:nvSpPr>
        <xdr:spPr bwMode="auto">
          <a:xfrm>
            <a:off x="3084241" y="1909126"/>
            <a:ext cx="3041137" cy="3041137"/>
          </a:xfrm>
          <a:prstGeom prst="rect">
            <a:avLst/>
          </a:prstGeom>
          <a:noFill/>
          <a:ln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  <a:effectLst>
                  <a:outerShdw blurRad="63500" dist="38099" dir="2700000" algn="ctr" rotWithShape="0">
                    <a:schemeClr val="bg2">
                      <a:alpha val="74998"/>
                    </a:schemeClr>
                  </a:outerShdw>
                </a:effectLst>
              </a14:hiddenEffects>
            </a:ext>
          </a:extLst>
        </xdr:spPr>
        <xdr:txBody>
          <a:bodyPr vert="horz" wrap="square" lIns="91440" tIns="45720" rIns="91440" bIns="45720" numCol="1" rtlCol="0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5pPr>
            <a:lvl6pPr marL="2286000" algn="l" defTabSz="457200" rtl="0" eaLnBrk="1" latinLnBrk="0" hangingPunct="1"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6pPr>
            <a:lvl7pPr marL="2743200" algn="l" defTabSz="457200" rtl="0" eaLnBrk="1" latinLnBrk="0" hangingPunct="1"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7pPr>
            <a:lvl8pPr marL="3200400" algn="l" defTabSz="457200" rtl="0" eaLnBrk="1" latinLnBrk="0" hangingPunct="1"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8pPr>
            <a:lvl9pPr marL="3657600" algn="l" defTabSz="457200" rtl="0" eaLnBrk="1" latinLnBrk="0" hangingPunct="1"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9pPr>
          </a:lstStyle>
          <a:p>
            <a:pPr marL="0" marR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n-US" sz="2400" b="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Times" charset="0"/>
              <a:ea typeface="ＭＳ Ｐゴシック" charset="0"/>
            </a:endParaRPr>
          </a:p>
        </xdr:txBody>
      </xdr: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4761C4BF-DC36-C474-B6A1-6317AC5A9538}"/>
              </a:ext>
            </a:extLst>
          </xdr:cNvPr>
          <xdr:cNvCxnSpPr>
            <a:cxnSpLocks/>
          </xdr:cNvCxnSpPr>
        </xdr:nvCxnSpPr>
        <xdr:spPr bwMode="auto">
          <a:xfrm flipH="1">
            <a:off x="3084241" y="1909126"/>
            <a:ext cx="3041137" cy="3041137"/>
          </a:xfrm>
          <a:prstGeom prst="line">
            <a:avLst/>
          </a:prstGeom>
          <a:solidFill>
            <a:schemeClr val="accent1"/>
          </a:solidFill>
          <a:ln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  <a:effectLst>
                  <a:outerShdw blurRad="63500" dist="38099" dir="2700000" algn="ctr" rotWithShape="0">
                    <a:schemeClr val="bg2">
                      <a:alpha val="74998"/>
                    </a:schemeClr>
                  </a:outerShdw>
                </a:effectLst>
              </a14:hiddenEffects>
            </a:ext>
          </a:extLst>
        </xdr:spPr>
      </xdr:cxn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8BA0B5E-A811-A3D5-807A-063B3B7E19E4}"/>
              </a:ext>
            </a:extLst>
          </xdr:cNvPr>
          <xdr:cNvSpPr/>
        </xdr:nvSpPr>
        <xdr:spPr bwMode="auto">
          <a:xfrm>
            <a:off x="42074" y="1908431"/>
            <a:ext cx="3041137" cy="3041137"/>
          </a:xfrm>
          <a:prstGeom prst="rect">
            <a:avLst/>
          </a:prstGeom>
          <a:noFill/>
          <a:ln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  <a:effectLst>
                  <a:outerShdw blurRad="63500" dist="38099" dir="2700000" algn="ctr" rotWithShape="0">
                    <a:schemeClr val="bg2">
                      <a:alpha val="74998"/>
                    </a:schemeClr>
                  </a:outerShdw>
                </a:effectLst>
              </a14:hiddenEffects>
            </a:ext>
          </a:extLst>
        </xdr:spPr>
        <xdr:txBody>
          <a:bodyPr vert="horz" wrap="square" lIns="91440" tIns="45720" rIns="91440" bIns="45720" numCol="1" rtlCol="0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5pPr>
            <a:lvl6pPr marL="2286000" algn="l" defTabSz="457200" rtl="0" eaLnBrk="1" latinLnBrk="0" hangingPunct="1"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6pPr>
            <a:lvl7pPr marL="2743200" algn="l" defTabSz="457200" rtl="0" eaLnBrk="1" latinLnBrk="0" hangingPunct="1"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7pPr>
            <a:lvl8pPr marL="3200400" algn="l" defTabSz="457200" rtl="0" eaLnBrk="1" latinLnBrk="0" hangingPunct="1"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8pPr>
            <a:lvl9pPr marL="3657600" algn="l" defTabSz="457200" rtl="0" eaLnBrk="1" latinLnBrk="0" hangingPunct="1">
              <a:defRPr sz="2400" kern="1200">
                <a:solidFill>
                  <a:schemeClr val="tx1"/>
                </a:solidFill>
                <a:latin typeface="Times" charset="0"/>
                <a:ea typeface="ＭＳ Ｐゴシック" charset="0"/>
                <a:cs typeface="ＭＳ Ｐゴシック" charset="0"/>
              </a:defRPr>
            </a:lvl9pPr>
          </a:lstStyle>
          <a:p>
            <a:pPr marL="0" marR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n-US" sz="2400" b="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Times" charset="0"/>
              <a:ea typeface="ＭＳ Ｐゴシック" charset="0"/>
            </a:endParaRP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E705E273-FEDB-5CFF-35E0-F6010C8D54E8}"/>
              </a:ext>
            </a:extLst>
          </xdr:cNvPr>
          <xdr:cNvCxnSpPr>
            <a:cxnSpLocks/>
          </xdr:cNvCxnSpPr>
        </xdr:nvCxnSpPr>
        <xdr:spPr bwMode="auto">
          <a:xfrm>
            <a:off x="41044" y="1907736"/>
            <a:ext cx="3042167" cy="3041832"/>
          </a:xfrm>
          <a:prstGeom prst="line">
            <a:avLst/>
          </a:prstGeom>
          <a:solidFill>
            <a:schemeClr val="accent1"/>
          </a:solidFill>
          <a:ln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  <a:effectLst>
                  <a:outerShdw blurRad="63500" dist="38099" dir="2700000" algn="ctr" rotWithShape="0">
                    <a:schemeClr val="bg2">
                      <a:alpha val="74998"/>
                    </a:schemeClr>
                  </a:outerShdw>
                </a:effectLst>
              </a14:hiddenEffects>
            </a:ext>
          </a:extLst>
        </xdr:spPr>
      </xdr:cxnSp>
    </xdr:grpSp>
    <xdr:clientData/>
  </xdr:twoCellAnchor>
  <xdr:twoCellAnchor>
    <xdr:from>
      <xdr:col>4</xdr:col>
      <xdr:colOff>152326</xdr:colOff>
      <xdr:row>11</xdr:row>
      <xdr:rowOff>35604</xdr:rowOff>
    </xdr:from>
    <xdr:to>
      <xdr:col>19</xdr:col>
      <xdr:colOff>582955</xdr:colOff>
      <xdr:row>32</xdr:row>
      <xdr:rowOff>147479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D4F52C-66CB-3BFC-ECBF-F8D296039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454098</xdr:colOff>
      <xdr:row>11</xdr:row>
      <xdr:rowOff>177208</xdr:rowOff>
    </xdr:from>
    <xdr:to>
      <xdr:col>71</xdr:col>
      <xdr:colOff>577924</xdr:colOff>
      <xdr:row>29</xdr:row>
      <xdr:rowOff>167684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833807F0-1BEA-412D-988C-C37E96416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49</xdr:col>
      <xdr:colOff>55378</xdr:colOff>
      <xdr:row>12</xdr:row>
      <xdr:rowOff>110756</xdr:rowOff>
    </xdr:from>
    <xdr:to>
      <xdr:col>59</xdr:col>
      <xdr:colOff>562089</xdr:colOff>
      <xdr:row>30</xdr:row>
      <xdr:rowOff>101233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E77335-6B29-E12A-08F3-2A0DE6844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420872</xdr:colOff>
      <xdr:row>12</xdr:row>
      <xdr:rowOff>99678</xdr:rowOff>
    </xdr:from>
    <xdr:to>
      <xdr:col>46</xdr:col>
      <xdr:colOff>544698</xdr:colOff>
      <xdr:row>30</xdr:row>
      <xdr:rowOff>90154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F574B6-9E3C-8CA5-83D4-135423FDD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188286</xdr:colOff>
      <xdr:row>12</xdr:row>
      <xdr:rowOff>155058</xdr:rowOff>
    </xdr:from>
    <xdr:to>
      <xdr:col>35</xdr:col>
      <xdr:colOff>307351</xdr:colOff>
      <xdr:row>30</xdr:row>
      <xdr:rowOff>145535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1DA1F8E-18EA-043E-ABF0-A31D5444C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B98D-2392-448A-9F32-43E6034DDE77}">
  <dimension ref="B1:BH167"/>
  <sheetViews>
    <sheetView topLeftCell="AH1" zoomScale="98" zoomScaleNormal="98" workbookViewId="0">
      <selection activeCell="AC4" sqref="AC4:AD7"/>
    </sheetView>
  </sheetViews>
  <sheetFormatPr defaultRowHeight="15" x14ac:dyDescent="0.25"/>
  <cols>
    <col min="5" max="5" width="9.140625" style="1"/>
    <col min="14" max="14" width="9.140625" style="1"/>
    <col min="16" max="16" width="11.7109375" style="3" bestFit="1" customWidth="1"/>
    <col min="17" max="17" width="5.5703125" style="3" bestFit="1" customWidth="1"/>
    <col min="25" max="25" width="9.140625" style="1"/>
    <col min="35" max="35" width="9.140625" style="1"/>
    <col min="36" max="36" width="17.28515625" bestFit="1" customWidth="1"/>
    <col min="44" max="44" width="9.140625" style="1"/>
    <col min="45" max="45" width="17" bestFit="1" customWidth="1"/>
    <col min="54" max="54" width="17.7109375" bestFit="1" customWidth="1"/>
    <col min="55" max="55" width="9.140625" style="1"/>
    <col min="56" max="56" width="17.28515625" bestFit="1" customWidth="1"/>
  </cols>
  <sheetData>
    <row r="1" spans="2:60" x14ac:dyDescent="0.25">
      <c r="R1" t="s">
        <v>37</v>
      </c>
      <c r="S1">
        <v>4.9800000000000004</v>
      </c>
      <c r="Z1" s="3"/>
      <c r="AA1" s="3"/>
      <c r="AB1" t="s">
        <v>37</v>
      </c>
      <c r="AC1">
        <v>4.9800000000000004</v>
      </c>
    </row>
    <row r="2" spans="2:60" x14ac:dyDescent="0.25">
      <c r="R2" t="s">
        <v>38</v>
      </c>
      <c r="S2">
        <v>6.27</v>
      </c>
      <c r="Z2" s="3"/>
      <c r="AA2" s="3"/>
      <c r="AB2" t="s">
        <v>38</v>
      </c>
      <c r="AC2">
        <v>6.27</v>
      </c>
    </row>
    <row r="3" spans="2:60" x14ac:dyDescent="0.25">
      <c r="P3" s="3" t="s">
        <v>6</v>
      </c>
      <c r="Z3" s="3" t="s">
        <v>6</v>
      </c>
      <c r="AA3" s="3"/>
    </row>
    <row r="4" spans="2:60" x14ac:dyDescent="0.25">
      <c r="B4" t="s">
        <v>2</v>
      </c>
      <c r="G4" t="s">
        <v>3</v>
      </c>
      <c r="P4" s="3" t="s">
        <v>4</v>
      </c>
      <c r="Z4" s="3" t="s">
        <v>5</v>
      </c>
      <c r="AA4" s="3"/>
      <c r="AK4" t="s">
        <v>7</v>
      </c>
      <c r="AT4" t="s">
        <v>12</v>
      </c>
      <c r="BE4" t="s">
        <v>15</v>
      </c>
    </row>
    <row r="5" spans="2:60" x14ac:dyDescent="0.25">
      <c r="B5" t="s">
        <v>0</v>
      </c>
      <c r="C5" t="s">
        <v>1</v>
      </c>
      <c r="G5" t="s">
        <v>0</v>
      </c>
      <c r="H5" t="s">
        <v>1</v>
      </c>
      <c r="K5" t="s">
        <v>0</v>
      </c>
      <c r="L5" t="s">
        <v>1</v>
      </c>
      <c r="P5" s="3" t="s">
        <v>0</v>
      </c>
      <c r="Q5" s="3" t="s">
        <v>1</v>
      </c>
      <c r="V5" s="3" t="s">
        <v>0</v>
      </c>
      <c r="W5" s="3" t="s">
        <v>1</v>
      </c>
      <c r="Z5" s="3" t="s">
        <v>0</v>
      </c>
      <c r="AA5" s="3" t="s">
        <v>1</v>
      </c>
      <c r="AF5" s="3" t="s">
        <v>0</v>
      </c>
      <c r="AG5" s="3" t="s">
        <v>1</v>
      </c>
      <c r="AK5" t="s">
        <v>0</v>
      </c>
      <c r="AL5" t="s">
        <v>1</v>
      </c>
      <c r="AN5" t="s">
        <v>16</v>
      </c>
      <c r="AT5" t="s">
        <v>0</v>
      </c>
      <c r="AU5" t="s">
        <v>1</v>
      </c>
      <c r="BE5" t="s">
        <v>0</v>
      </c>
      <c r="BF5" t="s">
        <v>1</v>
      </c>
      <c r="BG5" t="s">
        <v>18</v>
      </c>
    </row>
    <row r="6" spans="2:60" x14ac:dyDescent="0.25">
      <c r="B6">
        <v>-4.2061118690313704</v>
      </c>
      <c r="C6" s="2">
        <v>0.20856753069577</v>
      </c>
      <c r="D6">
        <f>-84.15+C6</f>
        <v>-83.941432469304232</v>
      </c>
      <c r="G6">
        <v>-10.0952478399272</v>
      </c>
      <c r="H6">
        <v>0.85647870244049895</v>
      </c>
      <c r="I6">
        <f>-84.15+H6</f>
        <v>-83.293521297559508</v>
      </c>
      <c r="K6">
        <v>-10.2024283765347</v>
      </c>
      <c r="L6">
        <v>0.86903137789904505</v>
      </c>
      <c r="M6">
        <f>-84.15+L6</f>
        <v>-83.280968622100957</v>
      </c>
      <c r="P6" s="3">
        <v>-11.3669304229195</v>
      </c>
      <c r="Q6" s="3">
        <v>4.6580081855388702</v>
      </c>
      <c r="R6">
        <f>-84.15+Q6</f>
        <v>-79.49199181446113</v>
      </c>
      <c r="T6" s="9"/>
      <c r="U6" s="9"/>
      <c r="V6" s="3">
        <v>-11.3118917689859</v>
      </c>
      <c r="W6" s="3">
        <v>4.9940336516598398</v>
      </c>
      <c r="X6">
        <f>-84.15+W6</f>
        <v>-79.155966348340172</v>
      </c>
      <c r="Z6" s="3">
        <v>-11.2800272851296</v>
      </c>
      <c r="AA6" s="3">
        <v>8.8988813096862192</v>
      </c>
      <c r="AB6">
        <f>-84.15+AA6</f>
        <v>-75.251118690313788</v>
      </c>
      <c r="AD6" s="9"/>
      <c r="AE6" s="9"/>
      <c r="AF6" s="3">
        <v>-11.332169167803499</v>
      </c>
      <c r="AG6" s="3">
        <v>9.1769713506139095</v>
      </c>
      <c r="AH6">
        <f>-84.15+AG6</f>
        <v>-74.973028649386094</v>
      </c>
      <c r="AI6" s="10"/>
      <c r="AJ6" t="s">
        <v>8</v>
      </c>
      <c r="AK6">
        <v>1.0428376534786499E-2</v>
      </c>
      <c r="AL6">
        <v>2.4332878581173299E-2</v>
      </c>
      <c r="AM6">
        <f>-84.15+AL6</f>
        <v>-84.125667121418829</v>
      </c>
      <c r="AS6" t="s">
        <v>13</v>
      </c>
      <c r="AT6">
        <v>0</v>
      </c>
      <c r="AU6">
        <v>3.4761255115959899E-2</v>
      </c>
      <c r="AV6">
        <f>-84.15+AU6</f>
        <v>-84.115238744884053</v>
      </c>
      <c r="AW6">
        <v>0</v>
      </c>
      <c r="AX6">
        <v>0</v>
      </c>
      <c r="BD6" t="s">
        <v>13</v>
      </c>
      <c r="BE6">
        <v>-1.7380627557981702E-2</v>
      </c>
      <c r="BF6">
        <v>3.4761255115959899E-2</v>
      </c>
    </row>
    <row r="7" spans="2:60" x14ac:dyDescent="0.25">
      <c r="B7">
        <v>-3.9975443383356</v>
      </c>
      <c r="C7" s="2">
        <v>0.64308321964529103</v>
      </c>
      <c r="D7">
        <f t="shared" ref="D7:D23" si="0">-84.15+C7</f>
        <v>-83.506916780354715</v>
      </c>
      <c r="G7">
        <v>-10.0590381991814</v>
      </c>
      <c r="H7">
        <v>1.27892451114142</v>
      </c>
      <c r="I7">
        <f t="shared" ref="I7:I38" si="1">-84.15+H7</f>
        <v>-82.87107548885858</v>
      </c>
      <c r="K7">
        <v>-10.2024283765347</v>
      </c>
      <c r="L7">
        <v>1.3904502046384699</v>
      </c>
      <c r="M7">
        <f t="shared" ref="M7:M29" si="2">-84.15+L7</f>
        <v>-82.759549795361536</v>
      </c>
      <c r="P7" s="3">
        <v>-10.862892223737999</v>
      </c>
      <c r="Q7" s="3">
        <v>5.3532332878581101</v>
      </c>
      <c r="R7">
        <f t="shared" ref="R7:R26" si="3">-84.15+Q7</f>
        <v>-78.796766712141903</v>
      </c>
      <c r="T7" s="9"/>
      <c r="U7" s="9"/>
      <c r="V7" s="3">
        <v>-10.7180536607548</v>
      </c>
      <c r="W7" s="3">
        <v>5.7906457480673001</v>
      </c>
      <c r="X7">
        <f t="shared" ref="X7:X25" si="4">-84.15+W7</f>
        <v>-78.3593542519327</v>
      </c>
      <c r="Z7" s="3">
        <v>-10.2024283765347</v>
      </c>
      <c r="AA7" s="3">
        <v>9.5767257844474702</v>
      </c>
      <c r="AB7">
        <f>-84.15+AA7</f>
        <v>-74.57327421555253</v>
      </c>
      <c r="AD7" s="9"/>
      <c r="AE7" s="9"/>
      <c r="AF7" s="9">
        <v>-10.3240927694406</v>
      </c>
      <c r="AG7" s="9">
        <v>9.7331514324693007</v>
      </c>
      <c r="AH7">
        <f t="shared" ref="AH7:AH22" si="5">-84.15+AG7</f>
        <v>-74.416848567530707</v>
      </c>
      <c r="AI7" s="10"/>
      <c r="AJ7" t="s">
        <v>9</v>
      </c>
      <c r="AK7">
        <v>-1.0428376534790101E-2</v>
      </c>
      <c r="AL7">
        <v>2.6105702592087301</v>
      </c>
      <c r="AM7">
        <f>-84.15+AL7</f>
        <v>-81.539429740791277</v>
      </c>
      <c r="AT7">
        <v>-0.83427012278308299</v>
      </c>
      <c r="AU7">
        <v>8.6903137789903398E-2</v>
      </c>
      <c r="AV7">
        <f t="shared" ref="AV7:AV15" si="6">-84.15+AU7</f>
        <v>-84.063096862210102</v>
      </c>
      <c r="AW7">
        <f>SQRT((AT7-AT6)^2+(AU7-AU6)^2)</f>
        <v>0.83589796847299713</v>
      </c>
      <c r="AX7">
        <f>AW7+AX6</f>
        <v>0.83589796847299713</v>
      </c>
      <c r="BD7" t="s">
        <v>9</v>
      </c>
      <c r="BE7">
        <v>-2.17257844474761</v>
      </c>
      <c r="BF7">
        <v>2.1899590723055899</v>
      </c>
    </row>
    <row r="8" spans="2:60" x14ac:dyDescent="0.25">
      <c r="B8">
        <v>-3.7020736698499301</v>
      </c>
      <c r="C8" s="2">
        <v>1.0775989085948099</v>
      </c>
      <c r="D8">
        <f t="shared" si="0"/>
        <v>-83.072401091405197</v>
      </c>
      <c r="G8">
        <v>-10.0469683189328</v>
      </c>
      <c r="H8">
        <v>1.67723055934515</v>
      </c>
      <c r="I8">
        <f t="shared" si="1"/>
        <v>-82.472769440654858</v>
      </c>
      <c r="K8">
        <v>-10.0981446111869</v>
      </c>
      <c r="L8">
        <v>1.9987721691678</v>
      </c>
      <c r="M8">
        <f t="shared" si="2"/>
        <v>-82.151227830832212</v>
      </c>
      <c r="P8" s="3">
        <v>-10.063383356070901</v>
      </c>
      <c r="Q8" s="3">
        <v>6.2222646657571596</v>
      </c>
      <c r="R8">
        <f t="shared" si="3"/>
        <v>-77.92773533424284</v>
      </c>
      <c r="T8" s="9"/>
      <c r="U8" s="9"/>
      <c r="V8" s="3">
        <v>-9.7621191450659293</v>
      </c>
      <c r="W8" s="3">
        <v>6.6596771259663399</v>
      </c>
      <c r="X8">
        <f t="shared" si="4"/>
        <v>-77.490322874033666</v>
      </c>
      <c r="Z8">
        <v>-9.1595907230559295</v>
      </c>
      <c r="AA8">
        <v>10.046002728512899</v>
      </c>
      <c r="AB8">
        <f t="shared" ref="AB8:AB23" si="7">-84.15+AA8</f>
        <v>-74.103997271487103</v>
      </c>
      <c r="AC8" s="2"/>
      <c r="AD8" s="2"/>
      <c r="AE8" s="2"/>
      <c r="AF8" s="2">
        <v>-9.4898226466575704</v>
      </c>
      <c r="AG8" s="2">
        <v>10.132905866302799</v>
      </c>
      <c r="AH8">
        <f t="shared" si="5"/>
        <v>-74.017094133697213</v>
      </c>
      <c r="AI8" s="10"/>
      <c r="AJ8" t="s">
        <v>10</v>
      </c>
      <c r="AK8">
        <v>7.2419281491597999E-3</v>
      </c>
      <c r="AL8">
        <v>8.3518743368197601</v>
      </c>
      <c r="AM8">
        <f>-84.15+AL8</f>
        <v>-75.798125663180244</v>
      </c>
      <c r="AN8">
        <v>0</v>
      </c>
      <c r="AO8">
        <f>AL8</f>
        <v>8.3518743368197601</v>
      </c>
      <c r="AT8">
        <v>-1.9292496589358801</v>
      </c>
      <c r="AU8">
        <v>0.12166439290586301</v>
      </c>
      <c r="AV8">
        <f t="shared" si="6"/>
        <v>-84.028335607094149</v>
      </c>
      <c r="AW8">
        <f>SQRT((AT8-AT7)^2+(AU8-AU7)^2)</f>
        <v>1.0955311631581421</v>
      </c>
      <c r="AX8">
        <f>AW8+AX7</f>
        <v>1.9314291316311394</v>
      </c>
      <c r="BD8" t="s">
        <v>3</v>
      </c>
      <c r="BE8">
        <v>-6.5346331665908703</v>
      </c>
      <c r="BF8">
        <v>6.5534621797786796</v>
      </c>
      <c r="BG8">
        <f>SQRT(BE8^2+BF8^2)</f>
        <v>9.2546905493214062</v>
      </c>
      <c r="BH8">
        <v>0</v>
      </c>
    </row>
    <row r="9" spans="2:60" x14ac:dyDescent="0.25">
      <c r="B9">
        <v>-3.1806548431105002</v>
      </c>
      <c r="C9" s="2">
        <v>1.52949522510231</v>
      </c>
      <c r="D9">
        <f t="shared" si="0"/>
        <v>-82.620504774897697</v>
      </c>
      <c r="G9">
        <v>-9.9141996361982692</v>
      </c>
      <c r="H9">
        <v>2.2445149310292498</v>
      </c>
      <c r="I9">
        <f t="shared" si="1"/>
        <v>-81.905485068970762</v>
      </c>
      <c r="K9">
        <v>-9.9069577080491094</v>
      </c>
      <c r="L9">
        <v>2.6070941336971298</v>
      </c>
      <c r="M9">
        <f t="shared" si="2"/>
        <v>-81.542905866302874</v>
      </c>
      <c r="P9" s="3">
        <v>-9.26387448840382</v>
      </c>
      <c r="Q9" s="3">
        <v>6.9522510231923498</v>
      </c>
      <c r="R9">
        <f t="shared" si="3"/>
        <v>-77.197748976807659</v>
      </c>
      <c r="T9" s="9"/>
      <c r="U9" s="9"/>
      <c r="V9" s="3">
        <v>-8.6323783537971792</v>
      </c>
      <c r="W9" s="3">
        <v>7.5866439290586598</v>
      </c>
      <c r="X9">
        <f t="shared" si="4"/>
        <v>-76.563356070941353</v>
      </c>
      <c r="Z9">
        <v>-8.0124693042291906</v>
      </c>
      <c r="AA9">
        <v>10.4978990450204</v>
      </c>
      <c r="AB9">
        <f t="shared" si="7"/>
        <v>-73.652100954979602</v>
      </c>
      <c r="AC9" s="2"/>
      <c r="AD9" s="2"/>
      <c r="AE9" s="2"/>
      <c r="AF9" s="2">
        <v>-8.1515143246930393</v>
      </c>
      <c r="AG9" s="2">
        <v>10.6369440654843</v>
      </c>
      <c r="AH9">
        <f t="shared" si="5"/>
        <v>-73.513055934515705</v>
      </c>
      <c r="AI9" s="10"/>
      <c r="AJ9" t="s">
        <v>10</v>
      </c>
      <c r="AK9">
        <v>7.2419281491597999E-3</v>
      </c>
      <c r="AL9">
        <v>8.4363634985599507</v>
      </c>
      <c r="AM9">
        <f t="shared" ref="AM9:AM13" si="8">-84.15+AL9</f>
        <v>-75.71363650144005</v>
      </c>
      <c r="AN9">
        <v>5000</v>
      </c>
      <c r="AO9">
        <f>AL9</f>
        <v>8.4363634985599507</v>
      </c>
      <c r="AT9">
        <v>-2.6766166439290502</v>
      </c>
      <c r="AU9">
        <v>0.15642564802182601</v>
      </c>
      <c r="AV9">
        <f t="shared" si="6"/>
        <v>-83.993574351978182</v>
      </c>
      <c r="AW9">
        <f>SQRT((AT9-AT8)^2+(AU9-AU8)^2)</f>
        <v>0.74817494953721786</v>
      </c>
      <c r="AX9">
        <f>AW9+AX8</f>
        <v>2.6796040811683572</v>
      </c>
      <c r="BD9" t="s">
        <v>3</v>
      </c>
      <c r="BE9">
        <v>-6.5949825678338598</v>
      </c>
      <c r="BF9">
        <v>6.6258814612702697</v>
      </c>
      <c r="BG9">
        <f>SQRT(BE9^2+BF9^2)</f>
        <v>9.3485881398656954</v>
      </c>
      <c r="BH9">
        <v>5000</v>
      </c>
    </row>
    <row r="10" spans="2:60" x14ac:dyDescent="0.25">
      <c r="B10">
        <v>-2.5897135061391499</v>
      </c>
      <c r="C10" s="2">
        <v>1.98139154160982</v>
      </c>
      <c r="D10">
        <f t="shared" si="0"/>
        <v>-82.168608458390182</v>
      </c>
      <c r="G10">
        <v>-9.7210815522206993</v>
      </c>
      <c r="H10">
        <v>2.7876595422161499</v>
      </c>
      <c r="I10">
        <f t="shared" si="1"/>
        <v>-81.362340457783858</v>
      </c>
      <c r="K10">
        <v>-9.6288676671214102</v>
      </c>
      <c r="L10">
        <v>3.1632742155525202</v>
      </c>
      <c r="M10">
        <f t="shared" si="2"/>
        <v>-80.986725784447486</v>
      </c>
      <c r="P10" s="3">
        <v>-8.1862755798089992</v>
      </c>
      <c r="Q10" s="3">
        <v>7.7517598908594803</v>
      </c>
      <c r="R10">
        <f t="shared" si="3"/>
        <v>-76.398240109140531</v>
      </c>
      <c r="T10" s="9"/>
      <c r="U10" s="9"/>
      <c r="V10" s="3">
        <v>-7.4881537062300998</v>
      </c>
      <c r="W10" s="3">
        <v>8.2963528876762105</v>
      </c>
      <c r="X10">
        <f t="shared" si="4"/>
        <v>-75.853647112323799</v>
      </c>
      <c r="Z10">
        <v>-6.5351159618008099</v>
      </c>
      <c r="AA10">
        <v>10.9324147339699</v>
      </c>
      <c r="AB10">
        <f t="shared" si="7"/>
        <v>-73.217585266030113</v>
      </c>
      <c r="AC10" s="2"/>
      <c r="AD10" s="2"/>
      <c r="AE10" s="2"/>
      <c r="AF10" s="2">
        <v>-6.9174897680763898</v>
      </c>
      <c r="AG10" s="2">
        <v>11.036698499317801</v>
      </c>
      <c r="AH10">
        <f t="shared" si="5"/>
        <v>-73.113301500682212</v>
      </c>
      <c r="AI10" s="10"/>
      <c r="AJ10" t="s">
        <v>54</v>
      </c>
      <c r="AK10">
        <v>7.2419281491597999E-3</v>
      </c>
      <c r="AL10">
        <v>9.7640503259057105</v>
      </c>
      <c r="AM10">
        <f t="shared" si="8"/>
        <v>-74.385949674094292</v>
      </c>
      <c r="AN10">
        <v>15000</v>
      </c>
      <c r="AO10">
        <f t="shared" ref="AO10:AO13" si="9">AL10</f>
        <v>9.7640503259057105</v>
      </c>
      <c r="AS10" t="s">
        <v>14</v>
      </c>
      <c r="AT10">
        <v>-3.9975443383356</v>
      </c>
      <c r="AU10">
        <v>0.19118690313778999</v>
      </c>
      <c r="AV10">
        <f t="shared" si="6"/>
        <v>-83.958813096862215</v>
      </c>
      <c r="AW10">
        <f t="shared" ref="AW10:AW15" si="10">SQRT((AT10-AT9)^2+(AU10-AU9)^2)</f>
        <v>1.3213850001825511</v>
      </c>
      <c r="AX10">
        <f t="shared" ref="AX10:AX15" si="11">AW10+AX9</f>
        <v>4.0009890813509088</v>
      </c>
      <c r="BD10" t="s">
        <v>4</v>
      </c>
      <c r="BE10">
        <v>-7.91059951493102</v>
      </c>
      <c r="BF10">
        <v>7.9294285281188301</v>
      </c>
      <c r="BG10">
        <f t="shared" ref="BG10:BG13" si="12">SQRT(BE10^2+BF10^2)</f>
        <v>11.200599156659953</v>
      </c>
      <c r="BH10">
        <v>15000</v>
      </c>
    </row>
    <row r="11" spans="2:60" x14ac:dyDescent="0.25">
      <c r="B11">
        <v>-1.9292496589358801</v>
      </c>
      <c r="C11" s="2">
        <v>2.2768622100954898</v>
      </c>
      <c r="D11">
        <f t="shared" si="0"/>
        <v>-81.873137789904519</v>
      </c>
      <c r="G11">
        <v>-9.4917538274973392</v>
      </c>
      <c r="H11">
        <v>3.1980354706684802</v>
      </c>
      <c r="I11">
        <f t="shared" si="1"/>
        <v>-80.951964529331519</v>
      </c>
      <c r="K11">
        <v>-9.3333969986357399</v>
      </c>
      <c r="L11">
        <v>3.7194542974079101</v>
      </c>
      <c r="M11">
        <f t="shared" si="2"/>
        <v>-80.430545702592099</v>
      </c>
      <c r="P11" s="3">
        <v>-7.2998635743519698</v>
      </c>
      <c r="Q11" s="3">
        <v>8.2557980900409191</v>
      </c>
      <c r="R11">
        <f t="shared" si="3"/>
        <v>-75.894201909959094</v>
      </c>
      <c r="T11" s="9"/>
      <c r="U11" s="9"/>
      <c r="V11" s="3">
        <v>-6.2280582082764804</v>
      </c>
      <c r="W11" s="3">
        <v>8.8612232833105899</v>
      </c>
      <c r="X11">
        <f t="shared" si="4"/>
        <v>-75.288776716689412</v>
      </c>
      <c r="Z11">
        <v>-5.4575170532059998</v>
      </c>
      <c r="AA11">
        <v>11.1409822646657</v>
      </c>
      <c r="AB11">
        <f t="shared" si="7"/>
        <v>-73.009017735334311</v>
      </c>
      <c r="AC11" s="2"/>
      <c r="AD11" s="2"/>
      <c r="AE11" s="2"/>
      <c r="AF11" s="2">
        <v>-5.6487039563437902</v>
      </c>
      <c r="AG11" s="2">
        <v>11.4016916780354</v>
      </c>
      <c r="AH11">
        <f t="shared" si="5"/>
        <v>-72.748308321964601</v>
      </c>
      <c r="AI11" s="10"/>
      <c r="AJ11" t="s">
        <v>54</v>
      </c>
      <c r="AK11">
        <v>7.2419281491597999E-3</v>
      </c>
      <c r="AL11">
        <v>9.8968190086402892</v>
      </c>
      <c r="AM11">
        <f t="shared" si="8"/>
        <v>-74.253180991359713</v>
      </c>
      <c r="AN11">
        <v>20000</v>
      </c>
      <c r="AO11">
        <f t="shared" si="9"/>
        <v>9.8968190086402892</v>
      </c>
      <c r="AT11">
        <v>-5.1620463847203197</v>
      </c>
      <c r="AU11">
        <v>0.27809004092769302</v>
      </c>
      <c r="AV11">
        <f t="shared" si="6"/>
        <v>-83.871909959072312</v>
      </c>
      <c r="AW11">
        <f t="shared" si="10"/>
        <v>1.1677401985852551</v>
      </c>
      <c r="AX11">
        <f t="shared" si="11"/>
        <v>5.1687292799361639</v>
      </c>
      <c r="BD11" t="s">
        <v>4</v>
      </c>
      <c r="BE11">
        <v>-8.0192284371683993</v>
      </c>
      <c r="BF11">
        <v>8.0501273306048091</v>
      </c>
      <c r="BG11">
        <f t="shared" si="12"/>
        <v>11.362771438625387</v>
      </c>
      <c r="BH11">
        <v>20000</v>
      </c>
    </row>
    <row r="12" spans="2:60" x14ac:dyDescent="0.25">
      <c r="B12">
        <v>-1.14712141882673</v>
      </c>
      <c r="C12" s="2">
        <v>2.5028103683492402</v>
      </c>
      <c r="D12">
        <f t="shared" si="0"/>
        <v>-81.647189631650761</v>
      </c>
      <c r="G12">
        <v>-9.2503562225253901</v>
      </c>
      <c r="H12">
        <v>3.6687608003637902</v>
      </c>
      <c r="I12">
        <f t="shared" si="1"/>
        <v>-80.481239199636221</v>
      </c>
      <c r="K12">
        <v>-8.9162619372441991</v>
      </c>
      <c r="L12">
        <v>4.3972987721691599</v>
      </c>
      <c r="M12">
        <f t="shared" si="2"/>
        <v>-79.75270122783084</v>
      </c>
      <c r="P12" s="3">
        <v>-6.0658390177353301</v>
      </c>
      <c r="Q12" s="3">
        <v>8.8119781718963104</v>
      </c>
      <c r="R12">
        <f t="shared" si="3"/>
        <v>-75.338021828103692</v>
      </c>
      <c r="T12" s="9"/>
      <c r="U12" s="9"/>
      <c r="V12" s="3">
        <v>-4.5768985902682999</v>
      </c>
      <c r="W12" s="3">
        <v>9.4260936789449694</v>
      </c>
      <c r="X12">
        <f t="shared" si="4"/>
        <v>-74.72390632105504</v>
      </c>
      <c r="Z12">
        <v>-3.9280218281036801</v>
      </c>
      <c r="AA12">
        <v>11.419072305593399</v>
      </c>
      <c r="AB12">
        <f t="shared" si="7"/>
        <v>-72.730927694406603</v>
      </c>
      <c r="AC12" s="2"/>
      <c r="AD12" s="2"/>
      <c r="AE12" s="2"/>
      <c r="AF12" s="2">
        <v>-4.4146793997271399</v>
      </c>
      <c r="AG12" s="2">
        <v>11.5581173260572</v>
      </c>
      <c r="AH12">
        <f t="shared" si="5"/>
        <v>-72.591882673942806</v>
      </c>
      <c r="AI12" s="10"/>
      <c r="AJ12" t="s">
        <v>11</v>
      </c>
      <c r="AK12">
        <v>-1.68978323480342E-2</v>
      </c>
      <c r="AL12">
        <v>11.5624624829467</v>
      </c>
      <c r="AM12">
        <f t="shared" si="8"/>
        <v>-72.587537517053306</v>
      </c>
      <c r="AN12">
        <v>30000</v>
      </c>
      <c r="AO12">
        <f t="shared" si="9"/>
        <v>11.5624624829467</v>
      </c>
      <c r="AT12">
        <v>-6.4134515688949501</v>
      </c>
      <c r="AU12">
        <v>0.38237380627557999</v>
      </c>
      <c r="AV12">
        <f t="shared" si="6"/>
        <v>-83.767626193724425</v>
      </c>
      <c r="AW12">
        <f t="shared" si="10"/>
        <v>1.2557428234691503</v>
      </c>
      <c r="AX12">
        <f t="shared" si="11"/>
        <v>6.4244721034053143</v>
      </c>
      <c r="AZ12" t="s">
        <v>17</v>
      </c>
      <c r="BA12" t="s">
        <v>16</v>
      </c>
      <c r="BD12" t="s">
        <v>5</v>
      </c>
      <c r="BE12">
        <v>-9.7693610732150908</v>
      </c>
      <c r="BF12">
        <v>9.7761202061543102</v>
      </c>
      <c r="BG12">
        <f t="shared" si="12"/>
        <v>13.820743180597377</v>
      </c>
      <c r="BH12">
        <v>30000</v>
      </c>
    </row>
    <row r="13" spans="2:60" x14ac:dyDescent="0.25">
      <c r="B13">
        <v>-0.43451568894952203</v>
      </c>
      <c r="C13" s="2">
        <v>2.6244747612551098</v>
      </c>
      <c r="D13">
        <f t="shared" si="0"/>
        <v>-81.525525238744891</v>
      </c>
      <c r="G13">
        <v>-8.9003296953160493</v>
      </c>
      <c r="H13">
        <v>4.1998355313021003</v>
      </c>
      <c r="I13">
        <f t="shared" si="1"/>
        <v>-79.950164468697906</v>
      </c>
      <c r="K13">
        <v>-8.3079399727148697</v>
      </c>
      <c r="L13">
        <v>5.1620463847203197</v>
      </c>
      <c r="M13">
        <f t="shared" si="2"/>
        <v>-78.987953615279679</v>
      </c>
      <c r="P13" s="3">
        <v>-4.2408731241473401</v>
      </c>
      <c r="Q13" s="3">
        <v>9.4029195088676598</v>
      </c>
      <c r="R13">
        <f t="shared" si="3"/>
        <v>-74.747080491132351</v>
      </c>
      <c r="T13" s="9"/>
      <c r="U13" s="9"/>
      <c r="V13" s="3">
        <v>-3.4181900864029</v>
      </c>
      <c r="W13" s="3">
        <v>9.6143838108230995</v>
      </c>
      <c r="X13">
        <f t="shared" si="4"/>
        <v>-74.535616189176906</v>
      </c>
      <c r="Z13">
        <v>-2.8156616643929002</v>
      </c>
      <c r="AA13">
        <v>11.523356070941301</v>
      </c>
      <c r="AB13">
        <f t="shared" si="7"/>
        <v>-72.626643929058702</v>
      </c>
      <c r="AC13" s="2"/>
      <c r="AD13" s="2"/>
      <c r="AE13" s="2"/>
      <c r="AF13" s="2">
        <v>-2.8851841746248201</v>
      </c>
      <c r="AG13" s="2">
        <v>11.6971623465211</v>
      </c>
      <c r="AH13">
        <f t="shared" si="5"/>
        <v>-72.452837653478909</v>
      </c>
      <c r="AI13" s="10"/>
      <c r="AJ13" t="s">
        <v>11</v>
      </c>
      <c r="AK13">
        <v>-4.8279520994363098E-3</v>
      </c>
      <c r="AL13">
        <v>11.7917902076701</v>
      </c>
      <c r="AM13">
        <f t="shared" si="8"/>
        <v>-72.358209792329902</v>
      </c>
      <c r="AN13">
        <v>35000</v>
      </c>
      <c r="AO13">
        <f t="shared" si="9"/>
        <v>11.7917902076701</v>
      </c>
      <c r="AT13">
        <v>-8.2384174624829392</v>
      </c>
      <c r="AU13">
        <v>0.62570259208731105</v>
      </c>
      <c r="AV13">
        <f t="shared" si="6"/>
        <v>-83.524297407912698</v>
      </c>
      <c r="AW13">
        <f t="shared" si="10"/>
        <v>1.8411163490567399</v>
      </c>
      <c r="AX13">
        <f t="shared" si="11"/>
        <v>8.2655884524620546</v>
      </c>
      <c r="BD13" t="s">
        <v>5</v>
      </c>
      <c r="BE13">
        <v>-9.9141996361982692</v>
      </c>
      <c r="BF13">
        <v>9.9450985296346808</v>
      </c>
      <c r="BG13">
        <f t="shared" si="12"/>
        <v>14.04266139983927</v>
      </c>
      <c r="BH13">
        <v>35000</v>
      </c>
    </row>
    <row r="14" spans="2:60" x14ac:dyDescent="0.25">
      <c r="B14">
        <v>1.7380627557981702E-2</v>
      </c>
      <c r="C14" s="2">
        <v>2.6244747612551098</v>
      </c>
      <c r="D14">
        <f t="shared" si="0"/>
        <v>-81.525525238744891</v>
      </c>
      <c r="G14">
        <v>-8.5744429286039097</v>
      </c>
      <c r="H14">
        <v>4.6464211005002198</v>
      </c>
      <c r="I14">
        <f t="shared" si="1"/>
        <v>-79.503578899499786</v>
      </c>
      <c r="K14">
        <v>-7.5779536152796698</v>
      </c>
      <c r="L14">
        <v>5.9094133697134996</v>
      </c>
      <c r="M14">
        <f t="shared" si="2"/>
        <v>-78.240586630286501</v>
      </c>
      <c r="P14" s="3">
        <v>-2.7113778990450199</v>
      </c>
      <c r="Q14" s="3">
        <v>9.6114870395634302</v>
      </c>
      <c r="R14">
        <f t="shared" si="3"/>
        <v>-74.538512960436577</v>
      </c>
      <c r="T14" s="9"/>
      <c r="U14" s="9"/>
      <c r="V14" s="3">
        <v>-2.4767394270122698</v>
      </c>
      <c r="W14" s="3">
        <v>9.7447385175079493</v>
      </c>
      <c r="X14">
        <f t="shared" si="4"/>
        <v>-74.405261482492051</v>
      </c>
      <c r="Z14">
        <v>-1.2861664392905801</v>
      </c>
      <c r="AA14">
        <v>11.523356070941301</v>
      </c>
      <c r="AB14">
        <f t="shared" si="7"/>
        <v>-72.626643929058702</v>
      </c>
      <c r="AC14" s="2"/>
      <c r="AD14" s="2"/>
      <c r="AE14" s="2"/>
      <c r="AF14" s="2">
        <v>-1.2687858117326001</v>
      </c>
      <c r="AG14" s="2">
        <v>11.801446111869</v>
      </c>
      <c r="AH14">
        <f t="shared" si="5"/>
        <v>-72.348553888131008</v>
      </c>
      <c r="AI14" s="10"/>
      <c r="AS14" t="s">
        <v>64</v>
      </c>
      <c r="AT14">
        <v>-10.0807639836289</v>
      </c>
      <c r="AU14">
        <v>0.83427012278308099</v>
      </c>
      <c r="AV14">
        <f t="shared" si="6"/>
        <v>-83.315729877216924</v>
      </c>
      <c r="AW14">
        <f t="shared" si="10"/>
        <v>1.8541146455489628</v>
      </c>
      <c r="AX14">
        <f t="shared" si="11"/>
        <v>10.119703098011017</v>
      </c>
      <c r="AZ14">
        <f>AX14</f>
        <v>10.119703098011017</v>
      </c>
      <c r="BA14">
        <v>0</v>
      </c>
      <c r="BB14" t="s">
        <v>55</v>
      </c>
    </row>
    <row r="15" spans="2:60" x14ac:dyDescent="0.25">
      <c r="B15">
        <v>0.64308321964529203</v>
      </c>
      <c r="C15" s="2">
        <v>2.5897135061391499</v>
      </c>
      <c r="D15">
        <f t="shared" si="0"/>
        <v>-81.560286493860858</v>
      </c>
      <c r="G15">
        <v>-8.2123465211459692</v>
      </c>
      <c r="H15">
        <v>5.1050765499469399</v>
      </c>
      <c r="I15">
        <f t="shared" si="1"/>
        <v>-79.044923450053062</v>
      </c>
      <c r="K15">
        <v>-6.9522510231923604</v>
      </c>
      <c r="L15">
        <v>6.4134515688949501</v>
      </c>
      <c r="M15">
        <f t="shared" si="2"/>
        <v>-77.736548431105049</v>
      </c>
      <c r="P15" s="3">
        <v>-1.33830832196452</v>
      </c>
      <c r="Q15" s="3">
        <v>9.7679126875852607</v>
      </c>
      <c r="R15">
        <f t="shared" si="3"/>
        <v>-74.38208731241474</v>
      </c>
      <c r="T15" s="9"/>
      <c r="U15" s="9"/>
      <c r="V15" s="3">
        <v>-0.97041837198726599</v>
      </c>
      <c r="W15" s="3">
        <v>9.8606093678944902</v>
      </c>
      <c r="X15">
        <f t="shared" si="4"/>
        <v>-74.289390632105523</v>
      </c>
      <c r="Z15">
        <v>-0.121664392905865</v>
      </c>
      <c r="AA15">
        <v>11.5754979536152</v>
      </c>
      <c r="AB15">
        <f t="shared" si="7"/>
        <v>-72.574502046384808</v>
      </c>
      <c r="AC15" s="2"/>
      <c r="AD15" s="2"/>
      <c r="AE15" s="2"/>
      <c r="AF15" s="2">
        <v>0.62570259208731105</v>
      </c>
      <c r="AG15" s="2">
        <v>11.784065484311</v>
      </c>
      <c r="AH15">
        <f t="shared" si="5"/>
        <v>-72.365934515689005</v>
      </c>
      <c r="AI15" s="10"/>
      <c r="AS15" t="s">
        <v>64</v>
      </c>
      <c r="AT15">
        <v>-10.237189631650701</v>
      </c>
      <c r="AU15">
        <v>0.86903137789904505</v>
      </c>
      <c r="AV15">
        <f t="shared" si="6"/>
        <v>-83.280968622100957</v>
      </c>
      <c r="AW15">
        <f t="shared" si="10"/>
        <v>0.16024146846642812</v>
      </c>
      <c r="AX15">
        <f t="shared" si="11"/>
        <v>10.279944566477445</v>
      </c>
      <c r="AZ15">
        <f>AX15</f>
        <v>10.279944566477445</v>
      </c>
      <c r="BA15">
        <v>5000</v>
      </c>
      <c r="BB15" t="s">
        <v>55</v>
      </c>
    </row>
    <row r="16" spans="2:60" x14ac:dyDescent="0.25">
      <c r="B16">
        <v>1.4425920873124101</v>
      </c>
      <c r="C16" s="2">
        <v>2.3290040927694302</v>
      </c>
      <c r="D16">
        <f t="shared" si="0"/>
        <v>-81.820995907230582</v>
      </c>
      <c r="G16">
        <v>-7.8623199939366302</v>
      </c>
      <c r="H16">
        <v>5.4792428376534703</v>
      </c>
      <c r="I16">
        <f t="shared" si="1"/>
        <v>-78.670757162346533</v>
      </c>
      <c r="K16">
        <v>-6.3960709413369701</v>
      </c>
      <c r="L16">
        <v>6.76106412005457</v>
      </c>
      <c r="M16">
        <f t="shared" si="2"/>
        <v>-77.388935879945436</v>
      </c>
      <c r="P16" s="3">
        <v>-3.80635743519781</v>
      </c>
      <c r="Q16" s="3">
        <v>-0.69522510231923795</v>
      </c>
      <c r="R16">
        <f t="shared" si="3"/>
        <v>-84.845225102319247</v>
      </c>
      <c r="T16" s="9"/>
      <c r="U16" s="9"/>
      <c r="V16" s="3">
        <v>-7.2419281491585594E-2</v>
      </c>
      <c r="W16" s="3">
        <v>9.9040609367894401</v>
      </c>
      <c r="X16">
        <f t="shared" si="4"/>
        <v>-74.245939063210571</v>
      </c>
      <c r="Z16">
        <v>1.45997271487039</v>
      </c>
      <c r="AA16">
        <v>11.4885948158253</v>
      </c>
      <c r="AB16">
        <f t="shared" si="7"/>
        <v>-72.661405184174711</v>
      </c>
      <c r="AC16" s="2"/>
      <c r="AD16" s="2"/>
      <c r="AE16" s="2"/>
      <c r="AF16" s="2">
        <v>3.2501773533424299</v>
      </c>
      <c r="AG16" s="2">
        <v>11.645020463847199</v>
      </c>
      <c r="AH16">
        <f t="shared" si="5"/>
        <v>-72.504979536152803</v>
      </c>
      <c r="AI16" s="10"/>
    </row>
    <row r="17" spans="2:35" x14ac:dyDescent="0.25">
      <c r="B17">
        <v>1.9292496589358801</v>
      </c>
      <c r="C17" s="2">
        <v>2.17257844474761</v>
      </c>
      <c r="D17">
        <f t="shared" si="0"/>
        <v>-81.977421555252391</v>
      </c>
      <c r="G17">
        <v>-7.5485031074730902</v>
      </c>
      <c r="H17">
        <v>5.7930597241170201</v>
      </c>
      <c r="I17">
        <f t="shared" si="1"/>
        <v>-78.356940275882991</v>
      </c>
      <c r="K17">
        <v>-5.7008458390177301</v>
      </c>
      <c r="L17">
        <v>7.2303410641200498</v>
      </c>
      <c r="M17">
        <f t="shared" si="2"/>
        <v>-76.919658935879951</v>
      </c>
      <c r="P17" s="3">
        <v>-6.9522510231921603E-2</v>
      </c>
      <c r="Q17" s="3">
        <v>9.7679126875852607</v>
      </c>
      <c r="R17">
        <f t="shared" si="3"/>
        <v>-74.38208731241474</v>
      </c>
      <c r="T17" s="9"/>
      <c r="U17" s="9"/>
      <c r="V17" s="3">
        <v>1.34699863574352</v>
      </c>
      <c r="W17" s="3">
        <v>9.7881900864029099</v>
      </c>
      <c r="X17">
        <f t="shared" si="4"/>
        <v>-74.361809913597099</v>
      </c>
      <c r="Z17">
        <v>3.1980354706684802</v>
      </c>
      <c r="AA17">
        <v>11.3669304229195</v>
      </c>
      <c r="AB17">
        <f t="shared" si="7"/>
        <v>-72.783069577080511</v>
      </c>
      <c r="AC17" s="2"/>
      <c r="AD17" s="2"/>
      <c r="AE17" s="2"/>
      <c r="AF17" s="2">
        <v>5.0925238744883998</v>
      </c>
      <c r="AG17" s="2">
        <v>11.262646657571601</v>
      </c>
      <c r="AH17">
        <f t="shared" si="5"/>
        <v>-72.887353342428412</v>
      </c>
      <c r="AI17" s="10"/>
    </row>
    <row r="18" spans="2:35" x14ac:dyDescent="0.25">
      <c r="B18">
        <v>2.34638472032742</v>
      </c>
      <c r="C18" s="2">
        <v>1.9118690313778901</v>
      </c>
      <c r="D18">
        <f t="shared" si="0"/>
        <v>-82.238130968622116</v>
      </c>
      <c r="G18">
        <v>-7.1743368197665598</v>
      </c>
      <c r="H18">
        <v>6.1068766105805601</v>
      </c>
      <c r="I18">
        <f t="shared" si="1"/>
        <v>-78.043123389419449</v>
      </c>
      <c r="K18">
        <v>-4.7449113233287799</v>
      </c>
      <c r="L18">
        <v>7.6300954979536098</v>
      </c>
      <c r="M18">
        <f t="shared" si="2"/>
        <v>-76.519904502046401</v>
      </c>
      <c r="P18" s="3">
        <v>0.747366984993179</v>
      </c>
      <c r="Q18" s="3">
        <v>9.7852933151432406</v>
      </c>
      <c r="R18">
        <f t="shared" si="3"/>
        <v>-74.36470668485677</v>
      </c>
      <c r="T18" s="9"/>
      <c r="U18" s="9"/>
      <c r="V18" s="3">
        <v>3.2443838108230998</v>
      </c>
      <c r="W18" s="3">
        <v>9.5709322419281406</v>
      </c>
      <c r="X18">
        <f t="shared" si="4"/>
        <v>-74.579067758071858</v>
      </c>
      <c r="Z18">
        <v>4.7970532060027198</v>
      </c>
      <c r="AA18">
        <v>11.019317871759799</v>
      </c>
      <c r="AB18">
        <f t="shared" si="7"/>
        <v>-73.13068212824021</v>
      </c>
      <c r="AC18" s="2"/>
      <c r="AD18" s="2"/>
      <c r="AE18" s="2"/>
      <c r="AF18" s="2">
        <v>6.7089222373806203</v>
      </c>
      <c r="AG18" s="2">
        <v>10.7412278308321</v>
      </c>
      <c r="AH18">
        <f t="shared" si="5"/>
        <v>-73.408772169167904</v>
      </c>
      <c r="AI18" s="10"/>
    </row>
    <row r="19" spans="2:35" x14ac:dyDescent="0.25">
      <c r="B19">
        <v>2.8156616643929002</v>
      </c>
      <c r="C19" s="2">
        <v>1.5642564802182799</v>
      </c>
      <c r="D19">
        <f t="shared" si="0"/>
        <v>-82.58574351978173</v>
      </c>
      <c r="G19">
        <v>-6.3897946036076902</v>
      </c>
      <c r="H19">
        <v>6.6379513415188596</v>
      </c>
      <c r="I19">
        <f t="shared" si="1"/>
        <v>-77.512048658481149</v>
      </c>
      <c r="K19">
        <v>-3.64993178717598</v>
      </c>
      <c r="L19">
        <v>8.0124693042291906</v>
      </c>
      <c r="M19">
        <f t="shared" si="2"/>
        <v>-76.13753069577082</v>
      </c>
      <c r="P19" s="3">
        <v>2.5375716234652099</v>
      </c>
      <c r="Q19" s="3">
        <v>9.5593451568894903</v>
      </c>
      <c r="R19">
        <f t="shared" si="3"/>
        <v>-74.590654843110514</v>
      </c>
      <c r="T19" s="9"/>
      <c r="U19" s="9"/>
      <c r="V19" s="3">
        <v>4.6058663028649303</v>
      </c>
      <c r="W19" s="3">
        <v>9.2088358344702108</v>
      </c>
      <c r="X19">
        <f t="shared" si="4"/>
        <v>-74.941164165529798</v>
      </c>
      <c r="Z19">
        <v>6.9174897680763898</v>
      </c>
      <c r="AA19">
        <v>10.567421555252301</v>
      </c>
      <c r="AB19">
        <f t="shared" si="7"/>
        <v>-73.58257844474771</v>
      </c>
      <c r="AC19" s="2"/>
      <c r="AD19" s="2"/>
      <c r="AE19" s="2"/>
      <c r="AF19" s="2">
        <v>8.5338881309686201</v>
      </c>
      <c r="AG19" s="2">
        <v>10.306712141882601</v>
      </c>
      <c r="AH19">
        <f t="shared" si="5"/>
        <v>-73.843287858117407</v>
      </c>
      <c r="AI19" s="10"/>
    </row>
    <row r="20" spans="2:35" x14ac:dyDescent="0.25">
      <c r="B20">
        <v>3.3892223738062701</v>
      </c>
      <c r="C20" s="2">
        <v>1.00807639836289</v>
      </c>
      <c r="D20">
        <f t="shared" si="0"/>
        <v>-83.141923601637117</v>
      </c>
      <c r="G20">
        <v>-5.7500909504320097</v>
      </c>
      <c r="H20">
        <v>7.0603971502197904</v>
      </c>
      <c r="I20">
        <f t="shared" si="1"/>
        <v>-77.089602849780221</v>
      </c>
      <c r="K20">
        <v>-2.4506684856752998</v>
      </c>
      <c r="L20">
        <v>8.2905593451568809</v>
      </c>
      <c r="M20">
        <f t="shared" si="2"/>
        <v>-75.859440654843127</v>
      </c>
      <c r="P20" s="3">
        <v>5.0403819918144599</v>
      </c>
      <c r="Q20" s="3">
        <v>9.0031650750341008</v>
      </c>
      <c r="R20">
        <f t="shared" si="3"/>
        <v>-75.146834924965901</v>
      </c>
      <c r="T20" s="9"/>
      <c r="U20" s="9"/>
      <c r="V20" s="3">
        <v>6.2280582082764901</v>
      </c>
      <c r="W20" s="3">
        <v>8.7019008640290991</v>
      </c>
      <c r="X20">
        <f t="shared" si="4"/>
        <v>-75.448099135970907</v>
      </c>
      <c r="Z20">
        <v>8.6903137789904505</v>
      </c>
      <c r="AA20">
        <v>10.0112414733969</v>
      </c>
      <c r="AB20">
        <f t="shared" si="7"/>
        <v>-74.138758526603112</v>
      </c>
      <c r="AC20" s="2"/>
      <c r="AD20" s="2"/>
      <c r="AE20" s="2"/>
      <c r="AF20" s="2">
        <v>9.5941064120054502</v>
      </c>
      <c r="AG20" s="2">
        <v>9.8895770804911294</v>
      </c>
      <c r="AH20">
        <f t="shared" si="5"/>
        <v>-74.260422919508869</v>
      </c>
      <c r="AI20" s="10"/>
    </row>
    <row r="21" spans="2:35" x14ac:dyDescent="0.25">
      <c r="B21">
        <v>3.6846930422919502</v>
      </c>
      <c r="C21" s="2">
        <v>0.57356070941337101</v>
      </c>
      <c r="D21">
        <f t="shared" si="0"/>
        <v>-83.576439290586634</v>
      </c>
      <c r="G21">
        <v>-5.0983174170077197</v>
      </c>
      <c r="H21">
        <v>7.3862839169319301</v>
      </c>
      <c r="I21">
        <f t="shared" si="1"/>
        <v>-76.763716083068076</v>
      </c>
      <c r="K21">
        <v>-0.78212824010913895</v>
      </c>
      <c r="L21">
        <v>8.4817462482946695</v>
      </c>
      <c r="M21">
        <f t="shared" si="2"/>
        <v>-75.668253751705336</v>
      </c>
      <c r="P21" s="3">
        <v>7.0565347885402403</v>
      </c>
      <c r="Q21" s="3">
        <v>8.2210368349249592</v>
      </c>
      <c r="R21">
        <f t="shared" si="3"/>
        <v>-75.928963165075047</v>
      </c>
      <c r="T21" s="9"/>
      <c r="U21" s="9"/>
      <c r="V21" s="3">
        <v>7.6040245566166398</v>
      </c>
      <c r="W21" s="3">
        <v>8.0066757617098592</v>
      </c>
      <c r="X21">
        <f t="shared" si="4"/>
        <v>-76.143324238290148</v>
      </c>
      <c r="Z21">
        <v>9.8374351978171894</v>
      </c>
      <c r="AA21">
        <v>9.5419645293315103</v>
      </c>
      <c r="AB21">
        <f t="shared" si="7"/>
        <v>-74.608035470668497</v>
      </c>
      <c r="AC21" s="2"/>
      <c r="AD21" s="2"/>
      <c r="AE21" s="2"/>
      <c r="AF21" s="2">
        <v>10.7238472032742</v>
      </c>
      <c r="AG21" s="2">
        <v>9.3507776261937199</v>
      </c>
      <c r="AH21">
        <f t="shared" si="5"/>
        <v>-74.799222373806288</v>
      </c>
      <c r="AI21" s="10"/>
    </row>
    <row r="22" spans="2:35" x14ac:dyDescent="0.25">
      <c r="B22">
        <v>3.8758799454297401</v>
      </c>
      <c r="C22" s="2">
        <v>0.27809004092769302</v>
      </c>
      <c r="D22">
        <f t="shared" si="0"/>
        <v>-83.871909959072312</v>
      </c>
      <c r="G22">
        <v>-4.3982643625890496</v>
      </c>
      <c r="H22">
        <v>7.66389116264968</v>
      </c>
      <c r="I22">
        <f t="shared" si="1"/>
        <v>-76.486108837350329</v>
      </c>
      <c r="K22">
        <v>1.52949522510231</v>
      </c>
      <c r="L22">
        <v>8.3427012278308297</v>
      </c>
      <c r="M22">
        <f t="shared" si="2"/>
        <v>-75.807298772169176</v>
      </c>
      <c r="P22" s="3">
        <v>8.2905593451568897</v>
      </c>
      <c r="Q22" s="3">
        <v>7.4389085948158202</v>
      </c>
      <c r="R22">
        <f t="shared" si="3"/>
        <v>-76.711091405184192</v>
      </c>
      <c r="T22" s="9"/>
      <c r="U22" s="9"/>
      <c r="V22" s="3">
        <v>8.9944747612551108</v>
      </c>
      <c r="W22" s="3">
        <v>7.0797089586175499</v>
      </c>
      <c r="X22">
        <f t="shared" si="4"/>
        <v>-77.070291041382461</v>
      </c>
      <c r="Z22">
        <v>11.2278854024556</v>
      </c>
      <c r="AA22">
        <v>8.8641200545702592</v>
      </c>
      <c r="AB22">
        <f t="shared" si="7"/>
        <v>-75.285879945429741</v>
      </c>
      <c r="AC22" s="2"/>
      <c r="AD22" s="2"/>
      <c r="AE22" s="2"/>
      <c r="AF22" s="2">
        <v>11.679781718963101</v>
      </c>
      <c r="AG22" s="2">
        <v>8.7772169167803504</v>
      </c>
      <c r="AH22">
        <f t="shared" si="5"/>
        <v>-75.372783083219659</v>
      </c>
      <c r="AI22" s="10"/>
    </row>
    <row r="23" spans="2:35" x14ac:dyDescent="0.25">
      <c r="B23">
        <v>3.8758799454297401</v>
      </c>
      <c r="C23" s="2">
        <v>5.2141882673943402E-2</v>
      </c>
      <c r="D23">
        <f t="shared" si="0"/>
        <v>-84.097858117326069</v>
      </c>
      <c r="G23">
        <v>-3.5895823859329901</v>
      </c>
      <c r="H23">
        <v>7.9414984083674298</v>
      </c>
      <c r="I23">
        <f t="shared" si="1"/>
        <v>-76.208501591632569</v>
      </c>
      <c r="K23">
        <v>3.5456480218281001</v>
      </c>
      <c r="L23">
        <v>7.9255661664392898</v>
      </c>
      <c r="M23">
        <f t="shared" si="2"/>
        <v>-76.22443383356071</v>
      </c>
      <c r="P23" s="3">
        <v>9.5767257844474702</v>
      </c>
      <c r="Q23" s="3">
        <v>6.48297407912687</v>
      </c>
      <c r="R23">
        <f t="shared" si="3"/>
        <v>-77.66702592087313</v>
      </c>
      <c r="T23" s="9"/>
      <c r="U23" s="9"/>
      <c r="V23" s="3">
        <v>10.3414733969986</v>
      </c>
      <c r="W23" s="3">
        <v>5.92100045475215</v>
      </c>
      <c r="X23">
        <f t="shared" si="4"/>
        <v>-78.228999545247859</v>
      </c>
      <c r="Z23">
        <v>11.818826739426999</v>
      </c>
      <c r="AA23">
        <v>8.3948431105047696</v>
      </c>
      <c r="AB23">
        <f t="shared" si="7"/>
        <v>-75.75515688949524</v>
      </c>
      <c r="AC23" s="2"/>
      <c r="AD23" s="2"/>
      <c r="AE23" s="2"/>
      <c r="AF23" s="2"/>
      <c r="AG23" s="2"/>
      <c r="AH23" s="2"/>
      <c r="AI23" s="10"/>
    </row>
    <row r="24" spans="2:35" x14ac:dyDescent="0.25">
      <c r="G24">
        <v>-2.9015992117629201</v>
      </c>
      <c r="H24">
        <v>8.1104767318478004</v>
      </c>
      <c r="I24">
        <f t="shared" si="1"/>
        <v>-76.039523268152209</v>
      </c>
      <c r="K24">
        <v>6.3960709413369701</v>
      </c>
      <c r="L24">
        <v>6.5524965893587899</v>
      </c>
      <c r="M24">
        <f t="shared" si="2"/>
        <v>-77.59750341064121</v>
      </c>
      <c r="P24" s="3">
        <v>10.376234652114601</v>
      </c>
      <c r="Q24" s="3">
        <v>5.5444201909958997</v>
      </c>
      <c r="R24">
        <f t="shared" si="3"/>
        <v>-78.605579809004112</v>
      </c>
      <c r="T24" s="9"/>
      <c r="U24" s="9"/>
      <c r="V24" s="3">
        <v>11.2974079126875</v>
      </c>
      <c r="W24" s="3">
        <v>4.6898726693951698</v>
      </c>
      <c r="X24">
        <f t="shared" si="4"/>
        <v>-79.460127330604834</v>
      </c>
      <c r="AC24" s="2"/>
      <c r="AD24" s="2"/>
      <c r="AE24" s="2"/>
      <c r="AF24" s="2"/>
      <c r="AG24" s="2"/>
      <c r="AH24" s="2"/>
      <c r="AI24" s="10"/>
    </row>
    <row r="25" spans="2:35" x14ac:dyDescent="0.25">
      <c r="G25">
        <v>-1.8515196301349</v>
      </c>
      <c r="H25">
        <v>8.31566469607397</v>
      </c>
      <c r="I25">
        <f t="shared" si="1"/>
        <v>-75.834335303926039</v>
      </c>
      <c r="K25">
        <v>7.8039017735334202</v>
      </c>
      <c r="L25">
        <v>5.4575170532059998</v>
      </c>
      <c r="M25">
        <f t="shared" si="2"/>
        <v>-78.692482946794001</v>
      </c>
      <c r="P25" s="3">
        <v>11.332169167803499</v>
      </c>
      <c r="Q25" s="3">
        <v>4.3451568894952199</v>
      </c>
      <c r="R25">
        <f t="shared" si="3"/>
        <v>-79.804843110504791</v>
      </c>
      <c r="T25" s="9"/>
      <c r="U25" s="9"/>
      <c r="V25" s="3">
        <v>11.775375170532</v>
      </c>
      <c r="W25" s="3">
        <v>4.0670668485675199</v>
      </c>
      <c r="X25">
        <f t="shared" si="4"/>
        <v>-80.082933151432485</v>
      </c>
      <c r="AC25" s="2"/>
      <c r="AD25" s="2"/>
      <c r="AE25" s="2"/>
      <c r="AF25" s="2"/>
      <c r="AG25" s="2"/>
      <c r="AH25" s="2"/>
      <c r="AI25" s="10"/>
    </row>
    <row r="26" spans="2:35" x14ac:dyDescent="0.25">
      <c r="G26">
        <v>-0.77730028800969997</v>
      </c>
      <c r="H26">
        <v>8.4122237380627496</v>
      </c>
      <c r="I26">
        <f t="shared" si="1"/>
        <v>-75.737776261937256</v>
      </c>
      <c r="K26">
        <v>8.7250750341064105</v>
      </c>
      <c r="L26">
        <v>4.2582537517053201</v>
      </c>
      <c r="M26">
        <f t="shared" si="2"/>
        <v>-79.89174624829468</v>
      </c>
      <c r="P26" s="3">
        <v>11.801446111869</v>
      </c>
      <c r="Q26" s="3">
        <v>3.5977899045020401</v>
      </c>
      <c r="R26">
        <f t="shared" si="3"/>
        <v>-80.552210095497969</v>
      </c>
      <c r="T26" s="9"/>
      <c r="U26" s="9"/>
      <c r="V26" s="3"/>
      <c r="W26" s="3"/>
      <c r="X26" s="9"/>
      <c r="AC26" s="2"/>
      <c r="AD26" s="2"/>
      <c r="AE26" s="2"/>
      <c r="AF26" s="2"/>
      <c r="AG26" s="2"/>
      <c r="AH26" s="2"/>
      <c r="AI26" s="10"/>
    </row>
    <row r="27" spans="2:35" x14ac:dyDescent="0.25">
      <c r="G27">
        <v>-7.7247233591023701E-2</v>
      </c>
      <c r="H27">
        <v>8.3880839775655502</v>
      </c>
      <c r="I27">
        <f t="shared" si="1"/>
        <v>-75.761916022434463</v>
      </c>
      <c r="K27">
        <v>9.5419645293315103</v>
      </c>
      <c r="L27">
        <v>2.8504229195088602</v>
      </c>
      <c r="M27">
        <f t="shared" si="2"/>
        <v>-81.299577080491147</v>
      </c>
      <c r="R27" s="8"/>
      <c r="T27" s="9"/>
      <c r="U27" s="9"/>
      <c r="V27" s="9"/>
      <c r="W27" s="9"/>
      <c r="X27" s="9"/>
      <c r="AC27" s="2"/>
      <c r="AD27" s="2"/>
      <c r="AE27" s="2"/>
      <c r="AF27" s="2"/>
      <c r="AG27" s="2"/>
      <c r="AH27" s="2"/>
      <c r="AI27" s="10"/>
    </row>
    <row r="28" spans="2:35" x14ac:dyDescent="0.25">
      <c r="G28">
        <v>0.86420342579960796</v>
      </c>
      <c r="H28">
        <v>8.3518743368197601</v>
      </c>
      <c r="I28">
        <f t="shared" si="1"/>
        <v>-75.798125663180244</v>
      </c>
      <c r="K28">
        <v>9.9764802182810293</v>
      </c>
      <c r="L28">
        <v>1.6337789904502</v>
      </c>
      <c r="M28">
        <f t="shared" si="2"/>
        <v>-82.51622100954981</v>
      </c>
      <c r="R28" s="8"/>
      <c r="T28" s="9"/>
      <c r="U28" s="9"/>
      <c r="V28" s="9"/>
      <c r="W28" s="9"/>
      <c r="X28" s="9"/>
      <c r="AC28" s="2"/>
      <c r="AD28" s="2"/>
      <c r="AE28" s="2"/>
      <c r="AF28" s="2"/>
      <c r="AG28" s="2"/>
      <c r="AH28" s="2"/>
      <c r="AI28" s="10"/>
    </row>
    <row r="29" spans="2:35" x14ac:dyDescent="0.25">
      <c r="G29">
        <v>1.7453046839472499</v>
      </c>
      <c r="H29">
        <v>8.2432454145823808</v>
      </c>
      <c r="I29">
        <f t="shared" si="1"/>
        <v>-75.90675458541763</v>
      </c>
      <c r="K29">
        <v>10.2719508867667</v>
      </c>
      <c r="L29">
        <v>0.60832196452933096</v>
      </c>
      <c r="M29">
        <f t="shared" si="2"/>
        <v>-83.541678035470682</v>
      </c>
      <c r="R29" s="8"/>
      <c r="T29" s="9"/>
      <c r="U29" s="9"/>
      <c r="V29" s="9"/>
      <c r="W29" s="9"/>
      <c r="X29" s="9"/>
      <c r="AC29" s="2"/>
      <c r="AD29" s="2"/>
      <c r="AE29" s="2"/>
      <c r="AF29" s="2"/>
      <c r="AG29" s="2"/>
      <c r="AH29" s="2"/>
      <c r="AI29" s="10"/>
    </row>
    <row r="30" spans="2:35" x14ac:dyDescent="0.25">
      <c r="G30">
        <v>2.5660565408518998</v>
      </c>
      <c r="H30">
        <v>8.0621972108534106</v>
      </c>
      <c r="I30">
        <f t="shared" si="1"/>
        <v>-76.087802789146593</v>
      </c>
      <c r="R30" s="8"/>
      <c r="T30" s="9"/>
      <c r="U30" s="9"/>
      <c r="V30" s="9"/>
      <c r="W30" s="9"/>
      <c r="X30" s="9"/>
      <c r="AC30" s="2"/>
      <c r="AD30" s="2"/>
      <c r="AE30" s="2"/>
      <c r="AF30" s="2"/>
      <c r="AG30" s="2"/>
      <c r="AH30" s="2"/>
      <c r="AI30" s="10"/>
    </row>
    <row r="31" spans="2:35" x14ac:dyDescent="0.25">
      <c r="G31">
        <v>3.6764855237229002</v>
      </c>
      <c r="H31">
        <v>7.7242405638926703</v>
      </c>
      <c r="I31">
        <f t="shared" si="1"/>
        <v>-76.425759436107342</v>
      </c>
      <c r="R31" s="8"/>
      <c r="T31" s="9"/>
      <c r="U31" s="9"/>
      <c r="V31" s="9"/>
      <c r="W31" s="9"/>
      <c r="X31" s="9"/>
      <c r="AC31" s="2"/>
      <c r="AD31" s="2"/>
      <c r="AE31" s="2"/>
      <c r="AF31" s="2"/>
      <c r="AG31" s="2"/>
      <c r="AH31" s="2"/>
      <c r="AI31" s="10"/>
    </row>
    <row r="32" spans="2:35" x14ac:dyDescent="0.25">
      <c r="G32">
        <v>4.7869145065938996</v>
      </c>
      <c r="H32">
        <v>7.35007427618614</v>
      </c>
      <c r="I32">
        <f t="shared" si="1"/>
        <v>-76.799925723813871</v>
      </c>
      <c r="R32" s="8"/>
      <c r="T32" s="9"/>
      <c r="U32" s="9"/>
      <c r="V32" s="9"/>
      <c r="W32" s="9"/>
      <c r="X32" s="9"/>
      <c r="AC32" s="2"/>
      <c r="AD32" s="2"/>
      <c r="AE32" s="2"/>
      <c r="AF32" s="2"/>
      <c r="AG32" s="2"/>
      <c r="AH32" s="2"/>
      <c r="AI32" s="10"/>
    </row>
    <row r="33" spans="7:35" x14ac:dyDescent="0.25">
      <c r="G33">
        <v>5.8369940882219202</v>
      </c>
      <c r="H33">
        <v>6.7948597847506402</v>
      </c>
      <c r="I33">
        <f t="shared" si="1"/>
        <v>-77.355140215249364</v>
      </c>
      <c r="R33" s="8"/>
      <c r="T33" s="9"/>
      <c r="U33" s="9"/>
      <c r="V33" s="9"/>
      <c r="W33" s="9"/>
      <c r="X33" s="9"/>
      <c r="AC33" s="2"/>
      <c r="AD33" s="2"/>
      <c r="AE33" s="2"/>
      <c r="AF33" s="2"/>
      <c r="AG33" s="2"/>
      <c r="AH33" s="2"/>
      <c r="AI33" s="10"/>
    </row>
    <row r="34" spans="7:35" x14ac:dyDescent="0.25">
      <c r="G34">
        <v>6.6939555858723701</v>
      </c>
      <c r="H34">
        <v>6.2275754130665399</v>
      </c>
      <c r="I34">
        <f t="shared" si="1"/>
        <v>-77.92242458693346</v>
      </c>
      <c r="R34" s="8"/>
      <c r="T34" s="9"/>
      <c r="U34" s="9"/>
      <c r="V34" s="9"/>
      <c r="W34" s="9"/>
      <c r="X34" s="9"/>
      <c r="AC34" s="2"/>
      <c r="AD34" s="2"/>
      <c r="AE34" s="2"/>
      <c r="AF34" s="2"/>
      <c r="AG34" s="2"/>
      <c r="AH34" s="2"/>
      <c r="AI34" s="10"/>
    </row>
    <row r="35" spans="7:35" x14ac:dyDescent="0.25">
      <c r="G35">
        <v>7.8888737304835503</v>
      </c>
      <c r="H35">
        <v>5.1292163104441304</v>
      </c>
      <c r="I35">
        <f t="shared" si="1"/>
        <v>-79.02078368955587</v>
      </c>
      <c r="R35" s="8"/>
      <c r="T35" s="9"/>
      <c r="U35" s="9"/>
      <c r="V35" s="9"/>
      <c r="W35" s="9"/>
      <c r="X35" s="9"/>
      <c r="AC35" s="2"/>
      <c r="AD35" s="2"/>
      <c r="AE35" s="2"/>
      <c r="AF35" s="2"/>
      <c r="AG35" s="2"/>
      <c r="AH35" s="2"/>
      <c r="AI35" s="10"/>
    </row>
    <row r="36" spans="7:35" x14ac:dyDescent="0.25">
      <c r="G36">
        <v>8.8423942701227798</v>
      </c>
      <c r="H36">
        <v>3.9101584053357499</v>
      </c>
      <c r="I36">
        <f t="shared" si="1"/>
        <v>-80.239841594664256</v>
      </c>
      <c r="R36" s="8"/>
      <c r="T36" s="9"/>
      <c r="U36" s="9"/>
      <c r="V36" s="9"/>
      <c r="W36" s="9"/>
      <c r="X36" s="9"/>
      <c r="AC36" s="2"/>
      <c r="AD36" s="2"/>
      <c r="AE36" s="2"/>
      <c r="AF36" s="2"/>
      <c r="AG36" s="2"/>
      <c r="AH36" s="2"/>
      <c r="AI36" s="10"/>
    </row>
    <row r="37" spans="7:35" x14ac:dyDescent="0.25">
      <c r="G37">
        <v>9.6631461270274297</v>
      </c>
      <c r="H37">
        <v>2.3048643322722402</v>
      </c>
      <c r="I37">
        <f t="shared" si="1"/>
        <v>-81.84513566772776</v>
      </c>
      <c r="R37" s="8"/>
      <c r="T37" s="9"/>
      <c r="U37" s="9"/>
      <c r="V37" s="9"/>
      <c r="W37" s="9"/>
      <c r="X37" s="9"/>
      <c r="AC37" s="2"/>
      <c r="AD37" s="2"/>
      <c r="AE37" s="2"/>
      <c r="AF37" s="2"/>
      <c r="AG37" s="2"/>
      <c r="AH37" s="2"/>
      <c r="AI37" s="10"/>
    </row>
    <row r="38" spans="7:35" x14ac:dyDescent="0.25">
      <c r="G38">
        <v>10.097661815976901</v>
      </c>
      <c r="H38">
        <v>0.51852205547976005</v>
      </c>
      <c r="I38">
        <f t="shared" si="1"/>
        <v>-83.631477944520242</v>
      </c>
      <c r="R38" s="8"/>
      <c r="T38" s="9"/>
      <c r="U38" s="9"/>
      <c r="V38" s="9"/>
      <c r="W38" s="9"/>
      <c r="X38" s="9"/>
      <c r="AC38" s="2"/>
      <c r="AD38" s="2"/>
      <c r="AE38" s="2"/>
      <c r="AF38" s="2"/>
      <c r="AG38" s="2"/>
      <c r="AH38" s="2"/>
      <c r="AI38" s="10"/>
    </row>
    <row r="39" spans="7:35" x14ac:dyDescent="0.25">
      <c r="AC39" s="2"/>
      <c r="AD39" s="2"/>
      <c r="AE39" s="2"/>
      <c r="AF39" s="2"/>
      <c r="AG39" s="2"/>
      <c r="AH39" s="2"/>
      <c r="AI39" s="10"/>
    </row>
    <row r="40" spans="7:35" x14ac:dyDescent="0.25">
      <c r="AC40" s="2"/>
      <c r="AD40" s="2"/>
      <c r="AE40" s="2"/>
      <c r="AF40" s="2"/>
      <c r="AG40" s="2"/>
      <c r="AH40" s="2"/>
      <c r="AI40" s="10"/>
    </row>
    <row r="41" spans="7:35" x14ac:dyDescent="0.25">
      <c r="AC41" s="2"/>
      <c r="AD41" s="2"/>
      <c r="AE41" s="2"/>
      <c r="AF41" s="2"/>
      <c r="AG41" s="2"/>
      <c r="AH41" s="2"/>
      <c r="AI41" s="10"/>
    </row>
    <row r="42" spans="7:35" x14ac:dyDescent="0.25">
      <c r="AC42" s="2"/>
      <c r="AD42" s="2"/>
      <c r="AE42" s="2"/>
      <c r="AF42" s="2"/>
      <c r="AG42" s="2"/>
      <c r="AH42" s="2"/>
      <c r="AI42" s="10"/>
    </row>
    <row r="43" spans="7:35" x14ac:dyDescent="0.25">
      <c r="AC43" s="2"/>
      <c r="AD43" s="2"/>
      <c r="AE43" s="2"/>
      <c r="AF43" s="2"/>
      <c r="AG43" s="2"/>
      <c r="AH43" s="2"/>
      <c r="AI43" s="10"/>
    </row>
    <row r="44" spans="7:35" x14ac:dyDescent="0.25">
      <c r="AC44" s="2"/>
      <c r="AD44" s="2"/>
      <c r="AE44" s="2"/>
      <c r="AF44" s="2"/>
      <c r="AG44" s="2"/>
      <c r="AH44" s="2"/>
      <c r="AI44" s="10"/>
    </row>
    <row r="45" spans="7:35" x14ac:dyDescent="0.25">
      <c r="AC45" s="2"/>
      <c r="AD45" s="2"/>
      <c r="AE45" s="2"/>
      <c r="AF45" s="2"/>
      <c r="AG45" s="2"/>
      <c r="AH45" s="2"/>
      <c r="AI45" s="10"/>
    </row>
    <row r="46" spans="7:35" x14ac:dyDescent="0.25">
      <c r="AC46" s="2"/>
      <c r="AD46" s="2"/>
      <c r="AE46" s="2"/>
      <c r="AF46" s="2"/>
      <c r="AG46" s="2"/>
      <c r="AH46" s="2"/>
      <c r="AI46" s="10"/>
    </row>
    <row r="47" spans="7:35" x14ac:dyDescent="0.25">
      <c r="AC47" s="2"/>
      <c r="AD47" s="2"/>
      <c r="AE47" s="2"/>
      <c r="AF47" s="2"/>
      <c r="AG47" s="2"/>
      <c r="AH47" s="2"/>
      <c r="AI47" s="10"/>
    </row>
    <row r="48" spans="7:35" x14ac:dyDescent="0.25">
      <c r="AC48" s="2"/>
      <c r="AD48" s="2"/>
      <c r="AE48" s="2"/>
      <c r="AF48" s="2"/>
      <c r="AG48" s="2"/>
      <c r="AH48" s="2"/>
      <c r="AI48" s="10"/>
    </row>
    <row r="49" spans="29:35" x14ac:dyDescent="0.25">
      <c r="AC49" s="2"/>
      <c r="AD49" s="2"/>
      <c r="AE49" s="2"/>
      <c r="AF49" s="2"/>
      <c r="AG49" s="2"/>
      <c r="AH49" s="2"/>
      <c r="AI49" s="10"/>
    </row>
    <row r="50" spans="29:35" x14ac:dyDescent="0.25">
      <c r="AC50" s="2"/>
      <c r="AD50" s="2"/>
      <c r="AE50" s="2"/>
      <c r="AF50" s="2"/>
      <c r="AG50" s="2"/>
      <c r="AH50" s="2"/>
      <c r="AI50" s="10"/>
    </row>
    <row r="51" spans="29:35" x14ac:dyDescent="0.25">
      <c r="AC51" s="2"/>
      <c r="AD51" s="2"/>
      <c r="AE51" s="2"/>
      <c r="AF51" s="2"/>
      <c r="AG51" s="2"/>
      <c r="AH51" s="2"/>
      <c r="AI51" s="10"/>
    </row>
    <row r="52" spans="29:35" x14ac:dyDescent="0.25">
      <c r="AC52" s="2"/>
      <c r="AD52" s="2"/>
      <c r="AE52" s="2"/>
      <c r="AF52" s="2"/>
      <c r="AG52" s="2"/>
      <c r="AH52" s="2"/>
      <c r="AI52" s="10"/>
    </row>
    <row r="53" spans="29:35" x14ac:dyDescent="0.25">
      <c r="AC53" s="2"/>
      <c r="AD53" s="2"/>
      <c r="AE53" s="2"/>
      <c r="AF53" s="2"/>
      <c r="AG53" s="2"/>
      <c r="AH53" s="2"/>
      <c r="AI53" s="10"/>
    </row>
    <row r="54" spans="29:35" x14ac:dyDescent="0.25">
      <c r="AC54" s="2"/>
      <c r="AD54" s="2"/>
      <c r="AE54" s="2"/>
      <c r="AF54" s="2"/>
      <c r="AG54" s="2"/>
      <c r="AH54" s="2"/>
      <c r="AI54" s="10"/>
    </row>
    <row r="55" spans="29:35" x14ac:dyDescent="0.25">
      <c r="AC55" s="2"/>
      <c r="AD55" s="2"/>
      <c r="AE55" s="2"/>
      <c r="AF55" s="2"/>
      <c r="AG55" s="2"/>
      <c r="AH55" s="2"/>
      <c r="AI55" s="10"/>
    </row>
    <row r="56" spans="29:35" x14ac:dyDescent="0.25">
      <c r="AC56" s="2"/>
      <c r="AD56" s="2"/>
      <c r="AE56" s="2"/>
      <c r="AF56" s="2"/>
      <c r="AG56" s="2"/>
      <c r="AH56" s="2"/>
      <c r="AI56" s="10"/>
    </row>
    <row r="57" spans="29:35" x14ac:dyDescent="0.25">
      <c r="AC57" s="2"/>
      <c r="AD57" s="2"/>
      <c r="AE57" s="2"/>
      <c r="AF57" s="2"/>
      <c r="AG57" s="2"/>
      <c r="AH57" s="2"/>
      <c r="AI57" s="10"/>
    </row>
    <row r="58" spans="29:35" x14ac:dyDescent="0.25">
      <c r="AC58" s="2"/>
      <c r="AD58" s="2"/>
      <c r="AE58" s="2"/>
      <c r="AF58" s="2"/>
      <c r="AG58" s="2"/>
      <c r="AH58" s="2"/>
      <c r="AI58" s="10"/>
    </row>
    <row r="59" spans="29:35" x14ac:dyDescent="0.25">
      <c r="AC59" s="2"/>
      <c r="AD59" s="2"/>
      <c r="AE59" s="2"/>
      <c r="AF59" s="2"/>
      <c r="AG59" s="2"/>
      <c r="AH59" s="2"/>
      <c r="AI59" s="10"/>
    </row>
    <row r="60" spans="29:35" x14ac:dyDescent="0.25">
      <c r="AC60" s="2"/>
      <c r="AD60" s="2"/>
      <c r="AE60" s="2"/>
      <c r="AF60" s="2"/>
      <c r="AG60" s="2"/>
      <c r="AH60" s="2"/>
      <c r="AI60" s="10"/>
    </row>
    <row r="61" spans="29:35" x14ac:dyDescent="0.25">
      <c r="AC61" s="2"/>
      <c r="AD61" s="2"/>
      <c r="AE61" s="2"/>
      <c r="AF61" s="2"/>
      <c r="AG61" s="2"/>
      <c r="AH61" s="2"/>
      <c r="AI61" s="10"/>
    </row>
    <row r="62" spans="29:35" x14ac:dyDescent="0.25">
      <c r="AC62" s="2"/>
      <c r="AD62" s="2"/>
      <c r="AE62" s="2"/>
      <c r="AF62" s="2"/>
      <c r="AG62" s="2"/>
      <c r="AH62" s="2"/>
      <c r="AI62" s="10"/>
    </row>
    <row r="63" spans="29:35" x14ac:dyDescent="0.25">
      <c r="AC63" s="2"/>
      <c r="AD63" s="2"/>
      <c r="AE63" s="2"/>
      <c r="AF63" s="2"/>
      <c r="AG63" s="2"/>
      <c r="AH63" s="2"/>
      <c r="AI63" s="10"/>
    </row>
    <row r="64" spans="29:35" x14ac:dyDescent="0.25">
      <c r="AC64" s="2"/>
      <c r="AD64" s="2"/>
      <c r="AE64" s="2"/>
      <c r="AF64" s="2"/>
      <c r="AG64" s="2"/>
      <c r="AH64" s="2"/>
      <c r="AI64" s="10"/>
    </row>
    <row r="65" spans="29:35" x14ac:dyDescent="0.25">
      <c r="AC65" s="2"/>
      <c r="AD65" s="2"/>
      <c r="AE65" s="2"/>
      <c r="AF65" s="2"/>
      <c r="AG65" s="2"/>
      <c r="AH65" s="2"/>
      <c r="AI65" s="10"/>
    </row>
    <row r="66" spans="29:35" x14ac:dyDescent="0.25">
      <c r="AC66" s="2"/>
      <c r="AD66" s="2"/>
      <c r="AE66" s="2"/>
      <c r="AF66" s="2"/>
      <c r="AG66" s="2"/>
      <c r="AH66" s="2"/>
      <c r="AI66" s="10"/>
    </row>
    <row r="67" spans="29:35" x14ac:dyDescent="0.25">
      <c r="AC67" s="2"/>
      <c r="AD67" s="2"/>
      <c r="AE67" s="2"/>
      <c r="AF67" s="2"/>
      <c r="AG67" s="2"/>
      <c r="AH67" s="2"/>
      <c r="AI67" s="10"/>
    </row>
    <row r="68" spans="29:35" x14ac:dyDescent="0.25">
      <c r="AC68" s="2"/>
      <c r="AD68" s="2"/>
      <c r="AE68" s="2"/>
      <c r="AF68" s="2"/>
      <c r="AG68" s="2"/>
      <c r="AH68" s="2"/>
      <c r="AI68" s="10"/>
    </row>
    <row r="69" spans="29:35" x14ac:dyDescent="0.25">
      <c r="AC69" s="2"/>
      <c r="AD69" s="2"/>
      <c r="AE69" s="2"/>
      <c r="AF69" s="2"/>
      <c r="AG69" s="2"/>
      <c r="AH69" s="2"/>
      <c r="AI69" s="10"/>
    </row>
    <row r="70" spans="29:35" x14ac:dyDescent="0.25">
      <c r="AC70" s="2"/>
      <c r="AD70" s="2"/>
      <c r="AE70" s="2"/>
      <c r="AF70" s="2"/>
      <c r="AG70" s="2"/>
      <c r="AH70" s="2"/>
      <c r="AI70" s="10"/>
    </row>
    <row r="71" spans="29:35" x14ac:dyDescent="0.25">
      <c r="AC71" s="2"/>
      <c r="AD71" s="2"/>
      <c r="AE71" s="2"/>
      <c r="AF71" s="2"/>
      <c r="AG71" s="2"/>
      <c r="AH71" s="2"/>
      <c r="AI71" s="10"/>
    </row>
    <row r="72" spans="29:35" x14ac:dyDescent="0.25">
      <c r="AC72" s="2"/>
      <c r="AD72" s="2"/>
      <c r="AE72" s="2"/>
      <c r="AF72" s="2"/>
      <c r="AG72" s="2"/>
      <c r="AH72" s="2"/>
      <c r="AI72" s="10"/>
    </row>
    <row r="73" spans="29:35" x14ac:dyDescent="0.25">
      <c r="AC73" s="2"/>
      <c r="AD73" s="2"/>
      <c r="AE73" s="2"/>
      <c r="AF73" s="2"/>
      <c r="AG73" s="2"/>
      <c r="AH73" s="2"/>
      <c r="AI73" s="10"/>
    </row>
    <row r="74" spans="29:35" x14ac:dyDescent="0.25">
      <c r="AC74" s="2"/>
      <c r="AD74" s="2"/>
      <c r="AE74" s="2"/>
      <c r="AF74" s="2"/>
      <c r="AG74" s="2"/>
      <c r="AH74" s="2"/>
      <c r="AI74" s="10"/>
    </row>
    <row r="75" spans="29:35" x14ac:dyDescent="0.25">
      <c r="AC75" s="2"/>
      <c r="AD75" s="2"/>
      <c r="AE75" s="2"/>
      <c r="AF75" s="2"/>
      <c r="AG75" s="2"/>
      <c r="AH75" s="2"/>
      <c r="AI75" s="10"/>
    </row>
    <row r="76" spans="29:35" x14ac:dyDescent="0.25">
      <c r="AC76" s="2"/>
      <c r="AD76" s="2"/>
      <c r="AE76" s="2"/>
      <c r="AF76" s="2"/>
      <c r="AG76" s="2"/>
      <c r="AH76" s="2"/>
      <c r="AI76" s="10"/>
    </row>
    <row r="77" spans="29:35" x14ac:dyDescent="0.25">
      <c r="AC77" s="2"/>
      <c r="AD77" s="2"/>
      <c r="AE77" s="2"/>
      <c r="AF77" s="2"/>
      <c r="AG77" s="2"/>
      <c r="AH77" s="2"/>
      <c r="AI77" s="10"/>
    </row>
    <row r="78" spans="29:35" x14ac:dyDescent="0.25">
      <c r="AC78" s="2"/>
      <c r="AD78" s="2"/>
      <c r="AE78" s="2"/>
      <c r="AF78" s="2"/>
      <c r="AG78" s="2"/>
      <c r="AH78" s="2"/>
      <c r="AI78" s="10"/>
    </row>
    <row r="79" spans="29:35" x14ac:dyDescent="0.25">
      <c r="AC79" s="2"/>
      <c r="AD79" s="2"/>
      <c r="AE79" s="2"/>
      <c r="AF79" s="2"/>
      <c r="AG79" s="2"/>
      <c r="AH79" s="2"/>
      <c r="AI79" s="10"/>
    </row>
    <row r="80" spans="29:35" x14ac:dyDescent="0.25">
      <c r="AC80" s="2"/>
      <c r="AD80" s="2"/>
      <c r="AE80" s="2"/>
      <c r="AF80" s="2"/>
      <c r="AG80" s="2"/>
      <c r="AH80" s="2"/>
      <c r="AI80" s="10"/>
    </row>
    <row r="81" spans="29:35" x14ac:dyDescent="0.25">
      <c r="AC81" s="2"/>
      <c r="AD81" s="2"/>
      <c r="AE81" s="2"/>
      <c r="AF81" s="2"/>
      <c r="AG81" s="2"/>
      <c r="AH81" s="2"/>
      <c r="AI81" s="10"/>
    </row>
    <row r="82" spans="29:35" x14ac:dyDescent="0.25">
      <c r="AC82" s="2"/>
      <c r="AD82" s="2"/>
      <c r="AE82" s="2"/>
      <c r="AF82" s="2"/>
      <c r="AG82" s="2"/>
      <c r="AH82" s="2"/>
      <c r="AI82" s="10"/>
    </row>
    <row r="83" spans="29:35" x14ac:dyDescent="0.25">
      <c r="AC83" s="2"/>
      <c r="AD83" s="2"/>
      <c r="AE83" s="2"/>
      <c r="AF83" s="2"/>
      <c r="AG83" s="2"/>
      <c r="AH83" s="2"/>
      <c r="AI83" s="10"/>
    </row>
    <row r="84" spans="29:35" x14ac:dyDescent="0.25">
      <c r="AC84" s="2"/>
      <c r="AD84" s="2"/>
      <c r="AE84" s="2"/>
      <c r="AF84" s="2"/>
      <c r="AG84" s="2"/>
      <c r="AH84" s="2"/>
      <c r="AI84" s="10"/>
    </row>
    <row r="85" spans="29:35" x14ac:dyDescent="0.25">
      <c r="AC85" s="2"/>
      <c r="AD85" s="2"/>
      <c r="AE85" s="2"/>
      <c r="AF85" s="2"/>
      <c r="AG85" s="2"/>
      <c r="AH85" s="2"/>
      <c r="AI85" s="10"/>
    </row>
    <row r="86" spans="29:35" x14ac:dyDescent="0.25">
      <c r="AC86" s="2"/>
      <c r="AD86" s="2"/>
      <c r="AE86" s="2"/>
      <c r="AF86" s="2"/>
      <c r="AG86" s="2"/>
      <c r="AH86" s="2"/>
      <c r="AI86" s="10"/>
    </row>
    <row r="87" spans="29:35" x14ac:dyDescent="0.25">
      <c r="AC87" s="2"/>
      <c r="AD87" s="2"/>
      <c r="AE87" s="2"/>
      <c r="AF87" s="2"/>
      <c r="AG87" s="2"/>
      <c r="AH87" s="2"/>
      <c r="AI87" s="10"/>
    </row>
    <row r="88" spans="29:35" x14ac:dyDescent="0.25">
      <c r="AC88" s="2"/>
      <c r="AD88" s="2"/>
      <c r="AE88" s="2"/>
      <c r="AF88" s="2"/>
      <c r="AG88" s="2"/>
      <c r="AH88" s="2"/>
      <c r="AI88" s="10"/>
    </row>
    <row r="89" spans="29:35" x14ac:dyDescent="0.25">
      <c r="AC89" s="2"/>
      <c r="AD89" s="2"/>
      <c r="AE89" s="2"/>
      <c r="AF89" s="2"/>
      <c r="AG89" s="2"/>
      <c r="AH89" s="2"/>
      <c r="AI89" s="10"/>
    </row>
    <row r="90" spans="29:35" x14ac:dyDescent="0.25">
      <c r="AC90" s="2"/>
      <c r="AD90" s="2"/>
      <c r="AE90" s="2"/>
      <c r="AF90" s="2"/>
      <c r="AG90" s="2"/>
      <c r="AH90" s="2"/>
      <c r="AI90" s="10"/>
    </row>
    <row r="91" spans="29:35" x14ac:dyDescent="0.25">
      <c r="AC91" s="2"/>
      <c r="AD91" s="2"/>
      <c r="AE91" s="2"/>
      <c r="AF91" s="2"/>
      <c r="AG91" s="2"/>
      <c r="AH91" s="2"/>
      <c r="AI91" s="10"/>
    </row>
    <row r="92" spans="29:35" x14ac:dyDescent="0.25">
      <c r="AC92" s="2"/>
      <c r="AD92" s="2"/>
      <c r="AE92" s="2"/>
      <c r="AF92" s="2"/>
      <c r="AG92" s="2"/>
      <c r="AH92" s="2"/>
      <c r="AI92" s="10"/>
    </row>
    <row r="93" spans="29:35" x14ac:dyDescent="0.25">
      <c r="AC93" s="2"/>
      <c r="AD93" s="2"/>
      <c r="AE93" s="2"/>
      <c r="AF93" s="2"/>
      <c r="AG93" s="2"/>
      <c r="AH93" s="2"/>
      <c r="AI93" s="10"/>
    </row>
    <row r="94" spans="29:35" x14ac:dyDescent="0.25">
      <c r="AC94" s="2"/>
      <c r="AD94" s="2"/>
      <c r="AE94" s="2"/>
      <c r="AF94" s="2"/>
      <c r="AG94" s="2"/>
      <c r="AH94" s="2"/>
      <c r="AI94" s="10"/>
    </row>
    <row r="95" spans="29:35" x14ac:dyDescent="0.25">
      <c r="AC95" s="2"/>
      <c r="AD95" s="2"/>
      <c r="AE95" s="2"/>
      <c r="AF95" s="2"/>
      <c r="AG95" s="2"/>
      <c r="AH95" s="2"/>
      <c r="AI95" s="10"/>
    </row>
    <row r="96" spans="29:35" x14ac:dyDescent="0.25">
      <c r="AC96" s="2"/>
      <c r="AD96" s="2"/>
      <c r="AE96" s="2"/>
      <c r="AF96" s="2"/>
      <c r="AG96" s="2"/>
      <c r="AH96" s="2"/>
      <c r="AI96" s="10"/>
    </row>
    <row r="97" spans="29:35" x14ac:dyDescent="0.25">
      <c r="AC97" s="2"/>
      <c r="AD97" s="2"/>
      <c r="AE97" s="2"/>
      <c r="AF97" s="2"/>
      <c r="AG97" s="2"/>
      <c r="AH97" s="2"/>
      <c r="AI97" s="10"/>
    </row>
    <row r="98" spans="29:35" x14ac:dyDescent="0.25">
      <c r="AC98" s="2"/>
      <c r="AD98" s="2"/>
      <c r="AE98" s="2"/>
      <c r="AF98" s="2"/>
      <c r="AG98" s="2"/>
      <c r="AH98" s="2"/>
      <c r="AI98" s="10"/>
    </row>
    <row r="99" spans="29:35" x14ac:dyDescent="0.25">
      <c r="AC99" s="2"/>
      <c r="AD99" s="2"/>
      <c r="AE99" s="2"/>
      <c r="AF99" s="2"/>
      <c r="AG99" s="2"/>
      <c r="AH99" s="2"/>
      <c r="AI99" s="10"/>
    </row>
    <row r="100" spans="29:35" x14ac:dyDescent="0.25">
      <c r="AC100" s="2"/>
      <c r="AD100" s="2"/>
      <c r="AE100" s="2"/>
      <c r="AF100" s="2"/>
      <c r="AG100" s="2"/>
      <c r="AH100" s="2"/>
      <c r="AI100" s="10"/>
    </row>
    <row r="101" spans="29:35" x14ac:dyDescent="0.25">
      <c r="AC101" s="2"/>
      <c r="AD101" s="2"/>
      <c r="AE101" s="2"/>
      <c r="AF101" s="2"/>
      <c r="AG101" s="2"/>
      <c r="AH101" s="2"/>
      <c r="AI101" s="10"/>
    </row>
    <row r="102" spans="29:35" x14ac:dyDescent="0.25">
      <c r="AC102" s="2"/>
      <c r="AD102" s="2"/>
      <c r="AE102" s="2"/>
      <c r="AF102" s="2"/>
      <c r="AG102" s="2"/>
      <c r="AH102" s="2"/>
      <c r="AI102" s="10"/>
    </row>
    <row r="103" spans="29:35" x14ac:dyDescent="0.25">
      <c r="AC103" s="2"/>
      <c r="AD103" s="2"/>
      <c r="AE103" s="2"/>
      <c r="AF103" s="2"/>
      <c r="AG103" s="2"/>
      <c r="AH103" s="2"/>
      <c r="AI103" s="10"/>
    </row>
    <row r="104" spans="29:35" x14ac:dyDescent="0.25">
      <c r="AC104" s="2"/>
      <c r="AD104" s="2"/>
      <c r="AE104" s="2"/>
      <c r="AF104" s="2"/>
      <c r="AG104" s="2"/>
      <c r="AH104" s="2"/>
      <c r="AI104" s="10"/>
    </row>
    <row r="105" spans="29:35" x14ac:dyDescent="0.25">
      <c r="AC105" s="2"/>
      <c r="AD105" s="2"/>
      <c r="AE105" s="2"/>
      <c r="AF105" s="2"/>
      <c r="AG105" s="2"/>
      <c r="AH105" s="2"/>
      <c r="AI105" s="10"/>
    </row>
    <row r="106" spans="29:35" x14ac:dyDescent="0.25">
      <c r="AC106" s="2"/>
      <c r="AD106" s="2"/>
      <c r="AE106" s="2"/>
      <c r="AF106" s="2"/>
      <c r="AG106" s="2"/>
      <c r="AH106" s="2"/>
      <c r="AI106" s="10"/>
    </row>
    <row r="107" spans="29:35" x14ac:dyDescent="0.25">
      <c r="AC107" s="2"/>
      <c r="AD107" s="2"/>
      <c r="AE107" s="2"/>
      <c r="AF107" s="2"/>
      <c r="AG107" s="2"/>
      <c r="AH107" s="2"/>
      <c r="AI107" s="10"/>
    </row>
    <row r="108" spans="29:35" x14ac:dyDescent="0.25">
      <c r="AC108" s="2"/>
      <c r="AD108" s="2"/>
      <c r="AE108" s="2"/>
      <c r="AF108" s="2"/>
      <c r="AG108" s="2"/>
      <c r="AH108" s="2"/>
      <c r="AI108" s="10"/>
    </row>
    <row r="109" spans="29:35" x14ac:dyDescent="0.25">
      <c r="AC109" s="2"/>
      <c r="AD109" s="2"/>
      <c r="AE109" s="2"/>
      <c r="AF109" s="2"/>
      <c r="AG109" s="2"/>
      <c r="AH109" s="2"/>
      <c r="AI109" s="10"/>
    </row>
    <row r="110" spans="29:35" x14ac:dyDescent="0.25">
      <c r="AC110" s="2"/>
      <c r="AD110" s="2"/>
      <c r="AE110" s="2"/>
      <c r="AF110" s="2"/>
      <c r="AG110" s="2"/>
      <c r="AH110" s="2"/>
      <c r="AI110" s="10"/>
    </row>
    <row r="111" spans="29:35" x14ac:dyDescent="0.25">
      <c r="AC111" s="2"/>
      <c r="AD111" s="2"/>
      <c r="AE111" s="2"/>
      <c r="AF111" s="2"/>
      <c r="AG111" s="2"/>
      <c r="AH111" s="2"/>
      <c r="AI111" s="10"/>
    </row>
    <row r="112" spans="29:35" x14ac:dyDescent="0.25">
      <c r="AC112" s="2"/>
      <c r="AD112" s="2"/>
      <c r="AE112" s="2"/>
      <c r="AF112" s="2"/>
      <c r="AG112" s="2"/>
      <c r="AH112" s="2"/>
      <c r="AI112" s="10"/>
    </row>
    <row r="113" spans="29:35" x14ac:dyDescent="0.25">
      <c r="AC113" s="2"/>
      <c r="AD113" s="2"/>
      <c r="AE113" s="2"/>
      <c r="AF113" s="2"/>
      <c r="AG113" s="2"/>
      <c r="AH113" s="2"/>
      <c r="AI113" s="10"/>
    </row>
    <row r="114" spans="29:35" x14ac:dyDescent="0.25">
      <c r="AC114" s="2"/>
      <c r="AD114" s="2"/>
      <c r="AE114" s="2"/>
      <c r="AF114" s="2"/>
      <c r="AG114" s="2"/>
      <c r="AH114" s="2"/>
      <c r="AI114" s="10"/>
    </row>
    <row r="115" spans="29:35" x14ac:dyDescent="0.25">
      <c r="AC115" s="2"/>
      <c r="AD115" s="2"/>
      <c r="AE115" s="2"/>
      <c r="AF115" s="2"/>
      <c r="AG115" s="2"/>
      <c r="AH115" s="2"/>
      <c r="AI115" s="10"/>
    </row>
    <row r="116" spans="29:35" x14ac:dyDescent="0.25">
      <c r="AC116" s="2"/>
      <c r="AD116" s="2"/>
      <c r="AE116" s="2"/>
      <c r="AF116" s="2"/>
      <c r="AG116" s="2"/>
      <c r="AH116" s="2"/>
      <c r="AI116" s="10"/>
    </row>
    <row r="117" spans="29:35" x14ac:dyDescent="0.25">
      <c r="AC117" s="2"/>
      <c r="AD117" s="2"/>
      <c r="AE117" s="2"/>
      <c r="AF117" s="2"/>
      <c r="AG117" s="2"/>
      <c r="AH117" s="2"/>
      <c r="AI117" s="10"/>
    </row>
    <row r="118" spans="29:35" x14ac:dyDescent="0.25">
      <c r="AC118" s="2"/>
      <c r="AD118" s="2"/>
      <c r="AE118" s="2"/>
      <c r="AF118" s="2"/>
      <c r="AG118" s="2"/>
      <c r="AH118" s="2"/>
      <c r="AI118" s="10"/>
    </row>
    <row r="119" spans="29:35" x14ac:dyDescent="0.25">
      <c r="AC119" s="2"/>
      <c r="AD119" s="2"/>
      <c r="AE119" s="2"/>
      <c r="AF119" s="2"/>
      <c r="AG119" s="2"/>
      <c r="AH119" s="2"/>
      <c r="AI119" s="10"/>
    </row>
    <row r="120" spans="29:35" x14ac:dyDescent="0.25">
      <c r="AC120" s="2"/>
      <c r="AD120" s="2"/>
      <c r="AE120" s="2"/>
      <c r="AF120" s="2"/>
      <c r="AG120" s="2"/>
      <c r="AH120" s="2"/>
      <c r="AI120" s="10"/>
    </row>
    <row r="121" spans="29:35" x14ac:dyDescent="0.25">
      <c r="AC121" s="2"/>
      <c r="AD121" s="2"/>
      <c r="AE121" s="2"/>
      <c r="AF121" s="2"/>
      <c r="AG121" s="2"/>
      <c r="AH121" s="2"/>
      <c r="AI121" s="10"/>
    </row>
    <row r="122" spans="29:35" x14ac:dyDescent="0.25">
      <c r="AC122" s="2"/>
      <c r="AD122" s="2"/>
      <c r="AE122" s="2"/>
      <c r="AF122" s="2"/>
      <c r="AG122" s="2"/>
      <c r="AH122" s="2"/>
      <c r="AI122" s="10"/>
    </row>
    <row r="123" spans="29:35" x14ac:dyDescent="0.25">
      <c r="AC123" s="2"/>
      <c r="AD123" s="2"/>
      <c r="AE123" s="2"/>
      <c r="AF123" s="2"/>
      <c r="AG123" s="2"/>
      <c r="AH123" s="2"/>
      <c r="AI123" s="10"/>
    </row>
    <row r="124" spans="29:35" x14ac:dyDescent="0.25">
      <c r="AC124" s="2"/>
      <c r="AD124" s="2"/>
      <c r="AE124" s="2"/>
      <c r="AF124" s="2"/>
      <c r="AG124" s="2"/>
      <c r="AH124" s="2"/>
      <c r="AI124" s="10"/>
    </row>
    <row r="125" spans="29:35" x14ac:dyDescent="0.25">
      <c r="AC125" s="2"/>
      <c r="AD125" s="2"/>
      <c r="AE125" s="2"/>
      <c r="AF125" s="2"/>
      <c r="AG125" s="2"/>
      <c r="AH125" s="2"/>
      <c r="AI125" s="10"/>
    </row>
    <row r="126" spans="29:35" x14ac:dyDescent="0.25">
      <c r="AC126" s="2"/>
      <c r="AD126" s="2"/>
      <c r="AE126" s="2"/>
      <c r="AF126" s="2"/>
      <c r="AG126" s="2"/>
      <c r="AH126" s="2"/>
      <c r="AI126" s="10"/>
    </row>
    <row r="127" spans="29:35" x14ac:dyDescent="0.25">
      <c r="AC127" s="2"/>
      <c r="AD127" s="2"/>
      <c r="AE127" s="2"/>
      <c r="AF127" s="2"/>
      <c r="AG127" s="2"/>
      <c r="AH127" s="2"/>
      <c r="AI127" s="10"/>
    </row>
    <row r="128" spans="29:35" x14ac:dyDescent="0.25">
      <c r="AC128" s="2"/>
      <c r="AD128" s="2"/>
      <c r="AE128" s="2"/>
      <c r="AF128" s="2"/>
      <c r="AG128" s="2"/>
      <c r="AH128" s="2"/>
      <c r="AI128" s="10"/>
    </row>
    <row r="129" spans="29:35" x14ac:dyDescent="0.25">
      <c r="AC129" s="2"/>
      <c r="AD129" s="2"/>
      <c r="AE129" s="2"/>
      <c r="AF129" s="2"/>
      <c r="AG129" s="2"/>
      <c r="AH129" s="2"/>
      <c r="AI129" s="10"/>
    </row>
    <row r="130" spans="29:35" x14ac:dyDescent="0.25">
      <c r="AC130" s="2"/>
      <c r="AD130" s="2"/>
      <c r="AE130" s="2"/>
      <c r="AF130" s="2"/>
      <c r="AG130" s="2"/>
      <c r="AH130" s="2"/>
      <c r="AI130" s="10"/>
    </row>
    <row r="131" spans="29:35" x14ac:dyDescent="0.25">
      <c r="AC131" s="2"/>
      <c r="AD131" s="2"/>
      <c r="AE131" s="2"/>
      <c r="AF131" s="2"/>
      <c r="AG131" s="2"/>
      <c r="AH131" s="2"/>
      <c r="AI131" s="10"/>
    </row>
    <row r="132" spans="29:35" x14ac:dyDescent="0.25">
      <c r="AC132" s="2"/>
      <c r="AD132" s="2"/>
      <c r="AE132" s="2"/>
      <c r="AF132" s="2"/>
      <c r="AG132" s="2"/>
      <c r="AH132" s="2"/>
      <c r="AI132" s="10"/>
    </row>
    <row r="133" spans="29:35" x14ac:dyDescent="0.25">
      <c r="AC133" s="2"/>
      <c r="AD133" s="2"/>
      <c r="AE133" s="2"/>
      <c r="AF133" s="2"/>
      <c r="AG133" s="2"/>
      <c r="AH133" s="2"/>
      <c r="AI133" s="10"/>
    </row>
    <row r="134" spans="29:35" x14ac:dyDescent="0.25">
      <c r="AC134" s="2"/>
      <c r="AD134" s="2"/>
      <c r="AE134" s="2"/>
      <c r="AF134" s="2"/>
      <c r="AG134" s="2"/>
      <c r="AH134" s="2"/>
      <c r="AI134" s="10"/>
    </row>
    <row r="135" spans="29:35" x14ac:dyDescent="0.25">
      <c r="AC135" s="2"/>
      <c r="AD135" s="2"/>
      <c r="AE135" s="2"/>
      <c r="AF135" s="2"/>
      <c r="AG135" s="2"/>
      <c r="AH135" s="2"/>
      <c r="AI135" s="10"/>
    </row>
    <row r="136" spans="29:35" x14ac:dyDescent="0.25">
      <c r="AC136" s="2"/>
      <c r="AD136" s="2"/>
      <c r="AE136" s="2"/>
      <c r="AF136" s="2"/>
      <c r="AG136" s="2"/>
      <c r="AH136" s="2"/>
      <c r="AI136" s="10"/>
    </row>
    <row r="137" spans="29:35" x14ac:dyDescent="0.25">
      <c r="AC137" s="2"/>
      <c r="AD137" s="2"/>
      <c r="AE137" s="2"/>
      <c r="AF137" s="2"/>
      <c r="AG137" s="2"/>
      <c r="AH137" s="2"/>
      <c r="AI137" s="10"/>
    </row>
    <row r="138" spans="29:35" x14ac:dyDescent="0.25">
      <c r="AC138" s="2"/>
      <c r="AD138" s="2"/>
      <c r="AE138" s="2"/>
      <c r="AF138" s="2"/>
      <c r="AG138" s="2"/>
      <c r="AH138" s="2"/>
      <c r="AI138" s="10"/>
    </row>
    <row r="139" spans="29:35" x14ac:dyDescent="0.25">
      <c r="AC139" s="2"/>
      <c r="AD139" s="2"/>
      <c r="AE139" s="2"/>
      <c r="AF139" s="2"/>
      <c r="AG139" s="2"/>
      <c r="AH139" s="2"/>
      <c r="AI139" s="10"/>
    </row>
    <row r="140" spans="29:35" x14ac:dyDescent="0.25">
      <c r="AC140" s="2"/>
      <c r="AD140" s="2"/>
      <c r="AE140" s="2"/>
      <c r="AF140" s="2"/>
      <c r="AG140" s="2"/>
      <c r="AH140" s="2"/>
      <c r="AI140" s="10"/>
    </row>
    <row r="141" spans="29:35" x14ac:dyDescent="0.25">
      <c r="AC141" s="2"/>
      <c r="AD141" s="2"/>
      <c r="AE141" s="2"/>
      <c r="AF141" s="2"/>
      <c r="AG141" s="2"/>
      <c r="AH141" s="2"/>
      <c r="AI141" s="10"/>
    </row>
    <row r="142" spans="29:35" x14ac:dyDescent="0.25">
      <c r="AC142" s="2"/>
      <c r="AD142" s="2"/>
      <c r="AE142" s="2"/>
      <c r="AF142" s="2"/>
      <c r="AG142" s="2"/>
      <c r="AH142" s="2"/>
      <c r="AI142" s="10"/>
    </row>
    <row r="143" spans="29:35" x14ac:dyDescent="0.25">
      <c r="AC143" s="2"/>
      <c r="AD143" s="2"/>
      <c r="AE143" s="2"/>
      <c r="AF143" s="2"/>
      <c r="AG143" s="2"/>
      <c r="AH143" s="2"/>
      <c r="AI143" s="10"/>
    </row>
    <row r="144" spans="29:35" x14ac:dyDescent="0.25">
      <c r="AC144" s="2"/>
      <c r="AD144" s="2"/>
      <c r="AE144" s="2"/>
      <c r="AF144" s="2"/>
      <c r="AG144" s="2"/>
      <c r="AH144" s="2"/>
      <c r="AI144" s="10"/>
    </row>
    <row r="145" spans="29:35" x14ac:dyDescent="0.25">
      <c r="AC145" s="2"/>
      <c r="AD145" s="2"/>
      <c r="AE145" s="2"/>
      <c r="AF145" s="2"/>
      <c r="AG145" s="2"/>
      <c r="AH145" s="2"/>
      <c r="AI145" s="10"/>
    </row>
    <row r="146" spans="29:35" x14ac:dyDescent="0.25">
      <c r="AC146" s="2"/>
      <c r="AD146" s="2"/>
      <c r="AE146" s="2"/>
      <c r="AF146" s="2"/>
      <c r="AG146" s="2"/>
      <c r="AH146" s="2"/>
      <c r="AI146" s="10"/>
    </row>
    <row r="147" spans="29:35" x14ac:dyDescent="0.25">
      <c r="AC147" s="2"/>
      <c r="AD147" s="2"/>
      <c r="AE147" s="2"/>
      <c r="AF147" s="2"/>
      <c r="AG147" s="2"/>
      <c r="AH147" s="2"/>
      <c r="AI147" s="10"/>
    </row>
    <row r="148" spans="29:35" x14ac:dyDescent="0.25">
      <c r="AC148" s="2"/>
      <c r="AD148" s="2"/>
      <c r="AE148" s="2"/>
      <c r="AF148" s="2"/>
      <c r="AG148" s="2"/>
      <c r="AH148" s="2"/>
      <c r="AI148" s="10"/>
    </row>
    <row r="149" spans="29:35" x14ac:dyDescent="0.25">
      <c r="AC149" s="2"/>
      <c r="AD149" s="2"/>
      <c r="AE149" s="2"/>
      <c r="AF149" s="2"/>
      <c r="AG149" s="2"/>
      <c r="AH149" s="2"/>
      <c r="AI149" s="10"/>
    </row>
    <row r="150" spans="29:35" x14ac:dyDescent="0.25">
      <c r="AC150" s="2"/>
      <c r="AD150" s="2"/>
      <c r="AE150" s="2"/>
      <c r="AF150" s="2"/>
      <c r="AG150" s="2"/>
      <c r="AH150" s="2"/>
      <c r="AI150" s="10"/>
    </row>
    <row r="151" spans="29:35" x14ac:dyDescent="0.25">
      <c r="AC151" s="2"/>
      <c r="AD151" s="2"/>
      <c r="AE151" s="2"/>
      <c r="AF151" s="2"/>
      <c r="AG151" s="2"/>
      <c r="AH151" s="2"/>
      <c r="AI151" s="10"/>
    </row>
    <row r="152" spans="29:35" x14ac:dyDescent="0.25">
      <c r="AC152" s="2"/>
      <c r="AD152" s="2"/>
      <c r="AE152" s="2"/>
      <c r="AF152" s="2"/>
      <c r="AG152" s="2"/>
      <c r="AH152" s="2"/>
      <c r="AI152" s="10"/>
    </row>
    <row r="153" spans="29:35" x14ac:dyDescent="0.25">
      <c r="AC153" s="2"/>
      <c r="AD153" s="2"/>
      <c r="AE153" s="2"/>
      <c r="AF153" s="2"/>
      <c r="AG153" s="2"/>
      <c r="AH153" s="2"/>
      <c r="AI153" s="10"/>
    </row>
    <row r="154" spans="29:35" x14ac:dyDescent="0.25">
      <c r="AC154" s="2"/>
      <c r="AD154" s="2"/>
      <c r="AE154" s="2"/>
      <c r="AF154" s="2"/>
      <c r="AG154" s="2"/>
      <c r="AH154" s="2"/>
      <c r="AI154" s="10"/>
    </row>
    <row r="155" spans="29:35" x14ac:dyDescent="0.25">
      <c r="AC155" s="2"/>
      <c r="AD155" s="2"/>
      <c r="AE155" s="2"/>
      <c r="AF155" s="2"/>
      <c r="AG155" s="2"/>
      <c r="AH155" s="2"/>
      <c r="AI155" s="10"/>
    </row>
    <row r="156" spans="29:35" x14ac:dyDescent="0.25">
      <c r="AC156" s="2"/>
      <c r="AD156" s="2"/>
      <c r="AE156" s="2"/>
      <c r="AF156" s="2"/>
      <c r="AG156" s="2"/>
      <c r="AH156" s="2"/>
      <c r="AI156" s="10"/>
    </row>
    <row r="157" spans="29:35" x14ac:dyDescent="0.25">
      <c r="AC157" s="2"/>
      <c r="AD157" s="2"/>
      <c r="AE157" s="2"/>
      <c r="AF157" s="2"/>
      <c r="AG157" s="2"/>
      <c r="AH157" s="2"/>
      <c r="AI157" s="10"/>
    </row>
    <row r="158" spans="29:35" x14ac:dyDescent="0.25">
      <c r="AC158" s="2"/>
      <c r="AD158" s="2"/>
      <c r="AE158" s="2"/>
      <c r="AF158" s="2"/>
      <c r="AG158" s="2"/>
      <c r="AH158" s="2"/>
      <c r="AI158" s="10"/>
    </row>
    <row r="159" spans="29:35" x14ac:dyDescent="0.25">
      <c r="AC159" s="2"/>
      <c r="AD159" s="2"/>
      <c r="AE159" s="2"/>
      <c r="AF159" s="2"/>
      <c r="AG159" s="2"/>
      <c r="AH159" s="2"/>
      <c r="AI159" s="10"/>
    </row>
    <row r="160" spans="29:35" x14ac:dyDescent="0.25">
      <c r="AC160" s="2"/>
      <c r="AD160" s="2"/>
      <c r="AE160" s="2"/>
      <c r="AF160" s="2"/>
      <c r="AG160" s="2"/>
      <c r="AH160" s="2"/>
      <c r="AI160" s="10"/>
    </row>
    <row r="161" spans="29:35" x14ac:dyDescent="0.25">
      <c r="AC161" s="2"/>
      <c r="AD161" s="2"/>
      <c r="AE161" s="2"/>
      <c r="AF161" s="2"/>
      <c r="AG161" s="2"/>
      <c r="AH161" s="2"/>
      <c r="AI161" s="10"/>
    </row>
    <row r="162" spans="29:35" x14ac:dyDescent="0.25">
      <c r="AC162" s="2"/>
      <c r="AD162" s="2"/>
      <c r="AE162" s="2"/>
      <c r="AF162" s="2"/>
      <c r="AG162" s="2"/>
      <c r="AH162" s="2"/>
      <c r="AI162" s="10"/>
    </row>
    <row r="163" spans="29:35" x14ac:dyDescent="0.25">
      <c r="AC163" s="2"/>
      <c r="AD163" s="2"/>
      <c r="AE163" s="2"/>
      <c r="AF163" s="2"/>
      <c r="AG163" s="2"/>
      <c r="AH163" s="2"/>
      <c r="AI163" s="10"/>
    </row>
    <row r="164" spans="29:35" x14ac:dyDescent="0.25">
      <c r="AC164" s="2"/>
      <c r="AD164" s="2"/>
      <c r="AE164" s="2"/>
      <c r="AF164" s="2"/>
      <c r="AG164" s="2"/>
      <c r="AH164" s="2"/>
      <c r="AI164" s="10"/>
    </row>
    <row r="165" spans="29:35" x14ac:dyDescent="0.25">
      <c r="AC165" s="2"/>
      <c r="AD165" s="2"/>
      <c r="AE165" s="2"/>
      <c r="AF165" s="2"/>
      <c r="AG165" s="2"/>
      <c r="AH165" s="2"/>
      <c r="AI165" s="10"/>
    </row>
    <row r="166" spans="29:35" x14ac:dyDescent="0.25">
      <c r="AC166" s="2"/>
      <c r="AD166" s="2"/>
      <c r="AE166" s="2"/>
      <c r="AF166" s="2"/>
      <c r="AG166" s="2"/>
      <c r="AH166" s="2"/>
      <c r="AI166" s="10"/>
    </row>
    <row r="167" spans="29:35" x14ac:dyDescent="0.25">
      <c r="AC167" s="2"/>
      <c r="AD167" s="2"/>
      <c r="AE167" s="2"/>
      <c r="AF167" s="2"/>
      <c r="AG167" s="2"/>
      <c r="AH167" s="2"/>
      <c r="AI167" s="10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50DC-BB0C-4839-8388-39CAE5854F03}">
  <dimension ref="A1:AB172"/>
  <sheetViews>
    <sheetView zoomScale="86" zoomScaleNormal="86" workbookViewId="0">
      <selection activeCell="AE43" sqref="AE43"/>
    </sheetView>
  </sheetViews>
  <sheetFormatPr defaultRowHeight="15" x14ac:dyDescent="0.25"/>
  <cols>
    <col min="13" max="13" width="10.7109375" bestFit="1" customWidth="1"/>
    <col min="14" max="14" width="9.5703125" bestFit="1" customWidth="1"/>
    <col min="26" max="26" width="9.5703125" bestFit="1" customWidth="1"/>
    <col min="28" max="28" width="9.140625" style="1"/>
  </cols>
  <sheetData>
    <row r="1" spans="1:28" x14ac:dyDescent="0.25">
      <c r="A1" t="s">
        <v>21</v>
      </c>
      <c r="B1" s="1" t="s">
        <v>25</v>
      </c>
      <c r="C1" s="1"/>
      <c r="D1" s="1"/>
      <c r="E1" s="1"/>
      <c r="J1" t="s">
        <v>23</v>
      </c>
      <c r="K1" t="s">
        <v>19</v>
      </c>
      <c r="L1" s="7">
        <v>4.6880000000000008E-13</v>
      </c>
      <c r="N1" t="s">
        <v>22</v>
      </c>
      <c r="O1" s="5">
        <v>3.9800000000000002E-13</v>
      </c>
      <c r="R1" t="s">
        <v>41</v>
      </c>
      <c r="S1">
        <v>168.3</v>
      </c>
      <c r="T1" t="s">
        <v>43</v>
      </c>
      <c r="U1">
        <f>S1/2</f>
        <v>84.15</v>
      </c>
      <c r="W1">
        <f>S1-2*12.61</f>
        <v>143.08000000000001</v>
      </c>
    </row>
    <row r="2" spans="1:28" x14ac:dyDescent="0.25">
      <c r="A2" t="s">
        <v>36</v>
      </c>
      <c r="J2" s="11">
        <v>0.8</v>
      </c>
      <c r="K2" t="s">
        <v>24</v>
      </c>
      <c r="L2" s="6">
        <v>2.88</v>
      </c>
      <c r="N2" s="11">
        <v>0.8</v>
      </c>
      <c r="O2" s="4">
        <v>2.88</v>
      </c>
      <c r="R2" t="s">
        <v>42</v>
      </c>
      <c r="S2">
        <f>S1-2*12.61</f>
        <v>143.08000000000001</v>
      </c>
      <c r="T2" t="s">
        <v>44</v>
      </c>
      <c r="U2">
        <f>S2/2</f>
        <v>71.540000000000006</v>
      </c>
    </row>
    <row r="3" spans="1:28" x14ac:dyDescent="0.25">
      <c r="A3" t="s">
        <v>35</v>
      </c>
      <c r="D3" t="s">
        <v>56</v>
      </c>
    </row>
    <row r="4" spans="1:28" x14ac:dyDescent="0.25">
      <c r="A4" t="s">
        <v>34</v>
      </c>
    </row>
    <row r="5" spans="1:28" x14ac:dyDescent="0.25">
      <c r="A5" t="s">
        <v>48</v>
      </c>
      <c r="D5" t="s">
        <v>20</v>
      </c>
      <c r="M5" t="s">
        <v>47</v>
      </c>
      <c r="N5">
        <v>84.15</v>
      </c>
      <c r="Y5" t="s">
        <v>47</v>
      </c>
      <c r="Z5">
        <f>U2</f>
        <v>71.540000000000006</v>
      </c>
    </row>
    <row r="6" spans="1:28" x14ac:dyDescent="0.25">
      <c r="A6" t="s">
        <v>33</v>
      </c>
      <c r="D6" t="s">
        <v>39</v>
      </c>
      <c r="AA6" s="2"/>
      <c r="AB6" s="10"/>
    </row>
    <row r="7" spans="1:28" x14ac:dyDescent="0.25">
      <c r="D7" t="s">
        <v>65</v>
      </c>
      <c r="E7" t="s">
        <v>40</v>
      </c>
      <c r="G7" t="s">
        <v>58</v>
      </c>
      <c r="H7" t="s">
        <v>50</v>
      </c>
      <c r="J7" t="s">
        <v>59</v>
      </c>
      <c r="K7" t="s">
        <v>51</v>
      </c>
      <c r="M7" t="s">
        <v>45</v>
      </c>
      <c r="N7" t="s">
        <v>46</v>
      </c>
      <c r="P7" t="s">
        <v>60</v>
      </c>
      <c r="Q7" t="s">
        <v>52</v>
      </c>
      <c r="S7" t="s">
        <v>61</v>
      </c>
      <c r="T7" t="s">
        <v>53</v>
      </c>
      <c r="V7" t="s">
        <v>62</v>
      </c>
      <c r="W7" t="s">
        <v>53</v>
      </c>
      <c r="Y7" t="s">
        <v>45</v>
      </c>
      <c r="Z7" t="s">
        <v>46</v>
      </c>
      <c r="AA7" s="2"/>
      <c r="AB7" s="10"/>
    </row>
    <row r="8" spans="1:28" x14ac:dyDescent="0.25">
      <c r="D8" t="s">
        <v>0</v>
      </c>
      <c r="E8" t="s">
        <v>1</v>
      </c>
      <c r="G8" t="s">
        <v>0</v>
      </c>
      <c r="H8" t="s">
        <v>1</v>
      </c>
      <c r="J8" t="s">
        <v>0</v>
      </c>
      <c r="K8" t="s">
        <v>1</v>
      </c>
      <c r="M8">
        <v>16</v>
      </c>
      <c r="N8" s="2">
        <f>-SQRT($N$5^2-M8^2)</f>
        <v>-82.614904829576616</v>
      </c>
      <c r="P8" t="s">
        <v>0</v>
      </c>
      <c r="Q8" t="s">
        <v>1</v>
      </c>
      <c r="S8" t="s">
        <v>0</v>
      </c>
      <c r="T8" t="s">
        <v>1</v>
      </c>
      <c r="U8" s="2"/>
      <c r="V8" t="s">
        <v>0</v>
      </c>
      <c r="W8" t="s">
        <v>1</v>
      </c>
      <c r="X8" s="2"/>
      <c r="Y8">
        <f>M8</f>
        <v>16</v>
      </c>
      <c r="Z8" s="2">
        <f>-SQRT($Z$5^2-Y8^2)</f>
        <v>-69.727839490407277</v>
      </c>
      <c r="AA8" s="2"/>
      <c r="AB8" s="10"/>
    </row>
    <row r="9" spans="1:28" x14ac:dyDescent="0.25">
      <c r="D9" s="2">
        <v>10.0981220969948</v>
      </c>
      <c r="E9" s="2">
        <v>-83.541908226435595</v>
      </c>
      <c r="G9" s="2">
        <v>10.3661775667144</v>
      </c>
      <c r="H9" s="2">
        <v>-83.509070541201396</v>
      </c>
      <c r="I9" s="2"/>
      <c r="J9" s="2">
        <v>12.3751125731606</v>
      </c>
      <c r="K9" s="2">
        <v>-83.235083281039607</v>
      </c>
      <c r="M9">
        <v>13</v>
      </c>
      <c r="N9" s="2">
        <f t="shared" ref="N9:N72" si="0">-SQRT($N$5^2-M9^2)</f>
        <v>-83.139776882067707</v>
      </c>
      <c r="P9" s="2">
        <v>12.7095916566727</v>
      </c>
      <c r="Q9" s="2">
        <v>-83.1846667356469</v>
      </c>
      <c r="S9" s="2">
        <v>15.7158530019511</v>
      </c>
      <c r="T9" s="2">
        <v>-82.669428838120496</v>
      </c>
      <c r="U9" s="2"/>
      <c r="V9" s="2">
        <v>16.255088911168301</v>
      </c>
      <c r="W9" s="2">
        <v>-82.565093014481704</v>
      </c>
      <c r="X9" s="2"/>
      <c r="Y9">
        <f t="shared" ref="Y9:Y72" si="1">M9</f>
        <v>13</v>
      </c>
      <c r="Z9" s="2">
        <f t="shared" ref="Z9:Z72" si="2">-SQRT($Z$5^2-Y9^2)</f>
        <v>-70.348927497155216</v>
      </c>
      <c r="AA9" s="2"/>
      <c r="AB9" s="10"/>
    </row>
    <row r="10" spans="1:28" x14ac:dyDescent="0.25">
      <c r="D10" s="2">
        <v>10.080559559445099</v>
      </c>
      <c r="E10" s="2">
        <v>-83.368426119224296</v>
      </c>
      <c r="G10" s="2">
        <v>10.3520890998611</v>
      </c>
      <c r="H10" s="2">
        <v>-83.404954242387007</v>
      </c>
      <c r="I10" s="2"/>
      <c r="J10" s="2">
        <v>12.353205232014799</v>
      </c>
      <c r="K10" s="2">
        <v>-83.124289602265307</v>
      </c>
      <c r="M10">
        <v>12</v>
      </c>
      <c r="N10" s="2">
        <f t="shared" si="0"/>
        <v>-83.28999039500485</v>
      </c>
      <c r="P10" s="2">
        <v>12.678770938424</v>
      </c>
      <c r="Q10" s="2">
        <v>-83.039793438074199</v>
      </c>
      <c r="S10" s="2">
        <v>15.6744135104981</v>
      </c>
      <c r="T10" s="2">
        <v>-82.4975770115025</v>
      </c>
      <c r="U10" s="2"/>
      <c r="V10" s="2">
        <v>16.2090698348958</v>
      </c>
      <c r="W10" s="2">
        <v>-82.391971763301896</v>
      </c>
      <c r="X10" s="2"/>
      <c r="Y10">
        <f t="shared" si="1"/>
        <v>12</v>
      </c>
      <c r="Z10" s="2">
        <f t="shared" si="2"/>
        <v>-70.526389387235753</v>
      </c>
      <c r="AA10" s="2"/>
      <c r="AB10" s="10"/>
    </row>
    <row r="11" spans="1:28" x14ac:dyDescent="0.25">
      <c r="D11" s="2">
        <v>10.058679723980299</v>
      </c>
      <c r="E11" s="2">
        <v>-83.1957383270707</v>
      </c>
      <c r="G11" s="2">
        <v>10.3348673810927</v>
      </c>
      <c r="H11" s="2">
        <v>-83.289468480693102</v>
      </c>
      <c r="I11" s="2"/>
      <c r="J11" s="2">
        <v>12.324015087372</v>
      </c>
      <c r="K11" s="2">
        <v>-82.984091069265702</v>
      </c>
      <c r="M11" s="2">
        <v>11</v>
      </c>
      <c r="N11" s="2">
        <f t="shared" si="0"/>
        <v>-83.427947955106745</v>
      </c>
      <c r="P11" s="2">
        <v>12.6324283250381</v>
      </c>
      <c r="Q11" s="2">
        <v>-82.835437450417203</v>
      </c>
      <c r="S11" s="2">
        <v>15.6103401827292</v>
      </c>
      <c r="T11" s="2">
        <v>-82.256113786791801</v>
      </c>
      <c r="U11" s="2"/>
      <c r="V11" s="2">
        <v>16.139859394136799</v>
      </c>
      <c r="W11" s="2">
        <v>-82.148340783168905</v>
      </c>
      <c r="X11" s="2"/>
      <c r="Y11">
        <f t="shared" si="1"/>
        <v>11</v>
      </c>
      <c r="Z11" s="2">
        <f t="shared" si="2"/>
        <v>-70.689260853399801</v>
      </c>
      <c r="AA11" s="2"/>
      <c r="AB11" s="10"/>
    </row>
    <row r="12" spans="1:28" x14ac:dyDescent="0.25">
      <c r="D12" s="2">
        <v>10.032463636052301</v>
      </c>
      <c r="E12" s="2">
        <v>-83.023535442608804</v>
      </c>
      <c r="G12" s="2">
        <v>10.3053955522157</v>
      </c>
      <c r="H12" s="2">
        <v>-83.114295938385396</v>
      </c>
      <c r="I12" s="2"/>
      <c r="J12" s="2">
        <v>12.277943004623999</v>
      </c>
      <c r="K12" s="2">
        <v>-82.784220347290201</v>
      </c>
      <c r="M12" s="2">
        <v>10</v>
      </c>
      <c r="N12" s="2">
        <f t="shared" si="0"/>
        <v>-83.55371027069954</v>
      </c>
      <c r="P12" s="2">
        <v>12.581194961743799</v>
      </c>
      <c r="Q12" s="2">
        <v>-82.632194026701796</v>
      </c>
      <c r="S12" s="2">
        <v>15.539382083357401</v>
      </c>
      <c r="T12" s="2">
        <v>-82.015874097919905</v>
      </c>
      <c r="U12" s="2"/>
      <c r="V12" s="2">
        <v>16.063607654741599</v>
      </c>
      <c r="W12" s="2">
        <v>-81.902078770920497</v>
      </c>
      <c r="X12" s="2"/>
      <c r="Y12">
        <f t="shared" si="1"/>
        <v>10</v>
      </c>
      <c r="Z12" s="2">
        <f t="shared" si="2"/>
        <v>-70.837642535589794</v>
      </c>
      <c r="AA12" s="2"/>
      <c r="AB12" s="10"/>
    </row>
    <row r="13" spans="1:28" x14ac:dyDescent="0.25">
      <c r="D13" s="2">
        <v>10.0019532492182</v>
      </c>
      <c r="E13" s="2">
        <v>-82.852022764557304</v>
      </c>
      <c r="G13" s="2">
        <v>10.2723000082126</v>
      </c>
      <c r="H13" s="2">
        <v>-82.939946734835203</v>
      </c>
      <c r="I13" s="2"/>
      <c r="J13" s="2">
        <v>12.2264309243319</v>
      </c>
      <c r="K13" s="2">
        <v>-82.585887754685601</v>
      </c>
      <c r="M13" s="2">
        <v>9.5</v>
      </c>
      <c r="N13" s="2">
        <f t="shared" si="0"/>
        <v>-83.612035616889514</v>
      </c>
      <c r="P13" s="2">
        <v>12.524718520805701</v>
      </c>
      <c r="Q13" s="2">
        <v>-82.430176778500595</v>
      </c>
      <c r="S13" s="2">
        <v>15.461001315556601</v>
      </c>
      <c r="T13" s="2">
        <v>-81.777731368489597</v>
      </c>
      <c r="U13" s="2"/>
      <c r="V13" s="2">
        <v>15.9809403985295</v>
      </c>
      <c r="W13" s="2">
        <v>-81.657583481086704</v>
      </c>
      <c r="X13" s="2"/>
      <c r="Y13">
        <f t="shared" si="1"/>
        <v>9.5</v>
      </c>
      <c r="Z13" s="2">
        <f t="shared" si="2"/>
        <v>-70.906428481485378</v>
      </c>
      <c r="AA13" s="2"/>
      <c r="AB13" s="10"/>
    </row>
    <row r="14" spans="1:28" x14ac:dyDescent="0.25">
      <c r="D14" s="2">
        <v>9.9671408193958992</v>
      </c>
      <c r="E14" s="2">
        <v>-82.681104537543504</v>
      </c>
      <c r="G14" s="2">
        <v>10.2352339721345</v>
      </c>
      <c r="H14" s="2">
        <v>-82.766237546818601</v>
      </c>
      <c r="I14" s="2"/>
      <c r="J14" s="2">
        <v>12.1694896118345</v>
      </c>
      <c r="K14" s="2">
        <v>-82.3888564433271</v>
      </c>
      <c r="M14" s="2">
        <v>9.1697131990000003</v>
      </c>
      <c r="N14" s="2">
        <f t="shared" si="0"/>
        <v>-83.648902323031635</v>
      </c>
      <c r="P14" s="2">
        <v>12.462658846198201</v>
      </c>
      <c r="Q14" s="2">
        <v>-82.230162633422907</v>
      </c>
      <c r="S14" s="2">
        <v>15.3746856620314</v>
      </c>
      <c r="T14" s="2">
        <v>-81.542398706331099</v>
      </c>
      <c r="U14" s="2"/>
      <c r="V14" s="2">
        <v>15.890901397357</v>
      </c>
      <c r="W14" s="2">
        <v>-81.415916540960595</v>
      </c>
      <c r="X14" s="2"/>
      <c r="Y14" s="2">
        <f>M14</f>
        <v>9.1697131990000003</v>
      </c>
      <c r="Z14" s="2">
        <f t="shared" si="2"/>
        <v>-70.949897532329715</v>
      </c>
      <c r="AA14" s="2"/>
      <c r="AB14" s="10"/>
    </row>
    <row r="15" spans="1:28" x14ac:dyDescent="0.25">
      <c r="D15" s="2">
        <v>9.9281293354178999</v>
      </c>
      <c r="E15" s="2">
        <v>-82.511205497725996</v>
      </c>
      <c r="G15" s="2">
        <v>10.194031326393</v>
      </c>
      <c r="H15" s="2">
        <v>-82.593776231855202</v>
      </c>
      <c r="I15" s="2"/>
      <c r="J15" s="2">
        <v>12.106542257953199</v>
      </c>
      <c r="K15" s="2">
        <v>-82.194031663048406</v>
      </c>
      <c r="M15" s="2">
        <v>9.1295178969999995</v>
      </c>
      <c r="N15" s="2">
        <f t="shared" si="0"/>
        <v>-83.653298817012342</v>
      </c>
      <c r="P15" s="2">
        <v>12.394290098500999</v>
      </c>
      <c r="Q15" s="2">
        <v>-82.0320427484573</v>
      </c>
      <c r="S15" s="2">
        <v>15.280400147853699</v>
      </c>
      <c r="T15" s="2">
        <v>-81.310053062416898</v>
      </c>
      <c r="U15" s="2"/>
      <c r="V15" s="2">
        <v>15.793038215567201</v>
      </c>
      <c r="W15" s="2">
        <v>-81.177127677718403</v>
      </c>
      <c r="X15" s="2"/>
      <c r="Y15">
        <f t="shared" si="1"/>
        <v>9.1295178969999995</v>
      </c>
      <c r="Z15" s="2">
        <f t="shared" si="2"/>
        <v>-70.955080881980237</v>
      </c>
      <c r="AA15" s="2"/>
      <c r="AB15" s="10"/>
    </row>
    <row r="16" spans="1:28" x14ac:dyDescent="0.25">
      <c r="D16" s="2">
        <v>9.8850602209301996</v>
      </c>
      <c r="E16" s="2">
        <v>-82.342749314928696</v>
      </c>
      <c r="G16" s="2">
        <v>10.1485635617376</v>
      </c>
      <c r="H16" s="2">
        <v>-82.422297373485705</v>
      </c>
      <c r="I16" s="2"/>
      <c r="J16" s="2">
        <v>12.0374074113468</v>
      </c>
      <c r="K16" s="2">
        <v>-82.0012053452228</v>
      </c>
      <c r="M16" s="2">
        <v>9.0819776149999996</v>
      </c>
      <c r="N16" s="2">
        <f t="shared" si="0"/>
        <v>-83.658473465636703</v>
      </c>
      <c r="P16" s="2">
        <v>12.319816027889701</v>
      </c>
      <c r="Q16" s="2">
        <v>-81.836177118903294</v>
      </c>
      <c r="S16" s="2">
        <v>15.178661299660099</v>
      </c>
      <c r="T16" s="2">
        <v>-81.080922723578794</v>
      </c>
      <c r="U16" s="2"/>
      <c r="V16" s="2">
        <v>15.687816230074001</v>
      </c>
      <c r="W16" s="2">
        <v>-80.941929516941499</v>
      </c>
      <c r="X16" s="2"/>
      <c r="Y16">
        <f t="shared" si="1"/>
        <v>9.0819776149999996</v>
      </c>
      <c r="Z16" s="2">
        <f t="shared" si="2"/>
        <v>-70.961181519198504</v>
      </c>
      <c r="AA16" s="2"/>
      <c r="AB16" s="10"/>
    </row>
    <row r="17" spans="4:28" x14ac:dyDescent="0.25">
      <c r="D17" s="2">
        <v>9.8378431395157993</v>
      </c>
      <c r="E17" s="2">
        <v>-82.175241189074399</v>
      </c>
      <c r="G17" s="2">
        <v>10.0989665054336</v>
      </c>
      <c r="H17" s="2">
        <v>-82.2519916044523</v>
      </c>
      <c r="I17" s="2"/>
      <c r="J17" s="2">
        <v>11.9627150719599</v>
      </c>
      <c r="K17" s="2">
        <v>-81.810490989617193</v>
      </c>
      <c r="M17" s="2">
        <v>9.0272057910000001</v>
      </c>
      <c r="N17" s="2">
        <f t="shared" si="0"/>
        <v>-83.664401364062471</v>
      </c>
      <c r="P17" s="2">
        <v>12.239870732575801</v>
      </c>
      <c r="Q17" s="2">
        <v>-81.642465840720504</v>
      </c>
      <c r="S17" s="2">
        <v>15.0702322628981</v>
      </c>
      <c r="T17" s="2">
        <v>-80.854863688306295</v>
      </c>
      <c r="U17" s="2"/>
      <c r="V17" s="2">
        <v>15.5756609306491</v>
      </c>
      <c r="W17" s="2">
        <v>-80.709821097835501</v>
      </c>
      <c r="X17" s="2"/>
      <c r="Y17">
        <f t="shared" si="1"/>
        <v>9.0272057910000001</v>
      </c>
      <c r="Z17" s="2">
        <f t="shared" si="2"/>
        <v>-70.968170017317888</v>
      </c>
      <c r="AA17" s="2"/>
      <c r="AB17" s="10"/>
    </row>
    <row r="18" spans="4:28" x14ac:dyDescent="0.25">
      <c r="D18" s="2">
        <v>9.7864424916743005</v>
      </c>
      <c r="E18" s="2">
        <v>-82.008534746244294</v>
      </c>
      <c r="G18" s="2">
        <v>10.045346308374199</v>
      </c>
      <c r="H18" s="2">
        <v>-82.082779012068301</v>
      </c>
      <c r="I18" s="2"/>
      <c r="J18" s="2">
        <v>11.883085996285599</v>
      </c>
      <c r="K18" s="2">
        <v>-81.621627739271602</v>
      </c>
      <c r="M18" s="2">
        <v>8.9653795340000002</v>
      </c>
      <c r="N18" s="2">
        <f t="shared" si="0"/>
        <v>-83.671049173602057</v>
      </c>
      <c r="P18" s="2">
        <v>12.1550505587487</v>
      </c>
      <c r="Q18" s="2">
        <v>-81.450660053498794</v>
      </c>
      <c r="S18" s="2">
        <v>14.9560946796138</v>
      </c>
      <c r="T18" s="2">
        <v>-80.632042982304995</v>
      </c>
      <c r="U18" s="2"/>
      <c r="V18" s="2">
        <v>15.4572129305721</v>
      </c>
      <c r="W18" s="2">
        <v>-80.480523496201997</v>
      </c>
      <c r="X18" s="2"/>
      <c r="Y18">
        <f t="shared" si="1"/>
        <v>8.9653795340000002</v>
      </c>
      <c r="Z18" s="2">
        <f t="shared" si="2"/>
        <v>-70.976007001037573</v>
      </c>
      <c r="AA18" s="2"/>
      <c r="AB18" s="10"/>
    </row>
    <row r="19" spans="4:28" x14ac:dyDescent="0.25">
      <c r="D19" s="2">
        <v>9.7309397521913006</v>
      </c>
      <c r="E19" s="2">
        <v>-81.842880354435806</v>
      </c>
      <c r="G19" s="2">
        <v>9.9879283827518996</v>
      </c>
      <c r="H19" s="2">
        <v>-81.914970577037707</v>
      </c>
      <c r="I19" s="2"/>
      <c r="J19" s="2">
        <v>11.799187693038901</v>
      </c>
      <c r="K19" s="2">
        <v>-81.434805057330195</v>
      </c>
      <c r="M19" s="2">
        <v>8.8965480140000004</v>
      </c>
      <c r="N19" s="2">
        <f t="shared" si="0"/>
        <v>-83.67839585839701</v>
      </c>
      <c r="P19" s="2">
        <v>12.066039889940001</v>
      </c>
      <c r="Q19" s="2">
        <v>-81.261138461107706</v>
      </c>
      <c r="S19" s="2">
        <v>14.836729661328</v>
      </c>
      <c r="T19" s="2">
        <v>-80.412029674447993</v>
      </c>
      <c r="U19" s="2"/>
      <c r="V19" s="2">
        <v>15.333301647801999</v>
      </c>
      <c r="W19" s="2">
        <v>-80.254353316339007</v>
      </c>
      <c r="X19" s="2"/>
      <c r="Y19">
        <f t="shared" si="1"/>
        <v>8.8965480140000004</v>
      </c>
      <c r="Z19" s="2">
        <f t="shared" si="2"/>
        <v>-70.984667594027613</v>
      </c>
      <c r="AA19" s="2"/>
      <c r="AB19" s="10"/>
    </row>
    <row r="20" spans="4:28" x14ac:dyDescent="0.25">
      <c r="D20" s="2">
        <v>9.6718297365238008</v>
      </c>
      <c r="E20" s="2">
        <v>-81.679572124454694</v>
      </c>
      <c r="G20" s="2">
        <v>9.9267549453290993</v>
      </c>
      <c r="H20" s="2">
        <v>-81.748398641030306</v>
      </c>
      <c r="I20" s="2"/>
      <c r="J20" s="2">
        <v>11.711260193398999</v>
      </c>
      <c r="K20" s="2">
        <v>-81.249729239616599</v>
      </c>
      <c r="M20" s="2">
        <v>8.8242429740000006</v>
      </c>
      <c r="N20" s="2">
        <f t="shared" si="0"/>
        <v>-83.686051621138233</v>
      </c>
      <c r="P20" s="2">
        <v>11.9729064603385</v>
      </c>
      <c r="Q20" s="2">
        <v>-81.0733838569993</v>
      </c>
      <c r="S20" s="2">
        <v>14.712328714995</v>
      </c>
      <c r="T20" s="2">
        <v>-80.194422750826703</v>
      </c>
      <c r="U20" s="2"/>
      <c r="V20" s="2">
        <v>15.2041706439989</v>
      </c>
      <c r="W20" s="2">
        <v>-80.030948932305193</v>
      </c>
      <c r="X20" s="2"/>
      <c r="Y20">
        <f t="shared" si="1"/>
        <v>8.8242429740000006</v>
      </c>
      <c r="Z20" s="2">
        <f t="shared" si="2"/>
        <v>-70.993692226392994</v>
      </c>
      <c r="AA20" s="2"/>
      <c r="AB20" s="10"/>
    </row>
    <row r="21" spans="4:28" x14ac:dyDescent="0.25">
      <c r="D21" s="2">
        <v>9.6086569639147008</v>
      </c>
      <c r="E21" s="2">
        <v>-81.517207644282493</v>
      </c>
      <c r="G21" s="2">
        <v>9.8619128004628998</v>
      </c>
      <c r="H21" s="2">
        <v>-81.583143482423793</v>
      </c>
      <c r="I21" s="2"/>
      <c r="J21" s="2">
        <v>11.619511675756801</v>
      </c>
      <c r="K21" s="2">
        <v>-81.066425114436598</v>
      </c>
      <c r="M21" s="2">
        <v>8.745856195</v>
      </c>
      <c r="N21" s="2">
        <f t="shared" si="0"/>
        <v>-83.694279968325077</v>
      </c>
      <c r="P21" s="2">
        <v>11.875919034051099</v>
      </c>
      <c r="Q21" s="2">
        <v>-80.887605633726807</v>
      </c>
      <c r="S21" s="2">
        <v>14.5832755493366</v>
      </c>
      <c r="T21" s="2">
        <v>-79.9795605815941</v>
      </c>
      <c r="U21" s="2"/>
      <c r="V21" s="2">
        <v>15.0702137929117</v>
      </c>
      <c r="W21" s="2">
        <v>-79.810576362820399</v>
      </c>
      <c r="X21" s="2"/>
      <c r="Y21">
        <f t="shared" si="1"/>
        <v>8.745856195</v>
      </c>
      <c r="Z21" s="2">
        <f t="shared" si="2"/>
        <v>-71.003391464185569</v>
      </c>
      <c r="AA21" s="2"/>
      <c r="AB21" s="10"/>
    </row>
    <row r="22" spans="4:28" x14ac:dyDescent="0.25">
      <c r="D22" s="2">
        <v>9.5417936422429008</v>
      </c>
      <c r="E22" s="2">
        <v>-81.3566746962248</v>
      </c>
      <c r="G22" s="2">
        <v>9.7934862682891008</v>
      </c>
      <c r="H22" s="2">
        <v>-81.419362902107395</v>
      </c>
      <c r="I22" s="2"/>
      <c r="J22" s="2">
        <v>11.524116673086899</v>
      </c>
      <c r="K22" s="2">
        <v>-80.885019424054306</v>
      </c>
      <c r="M22" s="2">
        <v>8.6616025319999999</v>
      </c>
      <c r="N22" s="2">
        <f t="shared" si="0"/>
        <v>-83.703041411753091</v>
      </c>
      <c r="P22" s="2">
        <v>11.7752038871194</v>
      </c>
      <c r="Q22" s="2">
        <v>-80.703816576541101</v>
      </c>
      <c r="S22" s="2">
        <v>14.4497155496112</v>
      </c>
      <c r="T22" s="2">
        <v>-79.767464268383506</v>
      </c>
      <c r="U22" s="2"/>
      <c r="V22" s="2">
        <v>14.931505947578399</v>
      </c>
      <c r="W22" s="2">
        <v>-79.593107320516395</v>
      </c>
      <c r="X22" s="2"/>
      <c r="Y22">
        <f t="shared" si="1"/>
        <v>8.6616025319999999</v>
      </c>
      <c r="Z22" s="2">
        <f t="shared" si="2"/>
        <v>-71.013718685741651</v>
      </c>
      <c r="AA22" s="2"/>
      <c r="AB22" s="10"/>
    </row>
    <row r="23" spans="4:28" x14ac:dyDescent="0.25">
      <c r="D23" s="2">
        <v>9.4712106550122002</v>
      </c>
      <c r="E23" s="2">
        <v>-81.197781474229103</v>
      </c>
      <c r="G23" s="2">
        <v>9.7215732220734008</v>
      </c>
      <c r="H23" s="2">
        <v>-81.257238173347304</v>
      </c>
      <c r="I23" s="2"/>
      <c r="J23" s="2">
        <v>11.4252499703762</v>
      </c>
      <c r="K23" s="2">
        <v>-80.705669192564102</v>
      </c>
      <c r="M23" s="2">
        <v>8.5716784270000002</v>
      </c>
      <c r="N23" s="2">
        <f t="shared" si="0"/>
        <v>-83.71229795522342</v>
      </c>
      <c r="P23" s="2">
        <v>11.6709312998169</v>
      </c>
      <c r="Q23" s="2">
        <v>-80.522114466256795</v>
      </c>
      <c r="S23" s="2">
        <v>14.311873105993699</v>
      </c>
      <c r="T23" s="2">
        <v>-79.558240362606</v>
      </c>
      <c r="U23" s="2"/>
      <c r="V23" s="2">
        <v>14.7882292148809</v>
      </c>
      <c r="W23" s="2">
        <v>-79.378598164684803</v>
      </c>
      <c r="X23" s="2"/>
      <c r="Y23">
        <f t="shared" si="1"/>
        <v>8.5716784270000002</v>
      </c>
      <c r="Z23" s="2">
        <f t="shared" si="2"/>
        <v>-71.024629030668677</v>
      </c>
      <c r="AA23" s="2"/>
      <c r="AB23" s="10"/>
    </row>
    <row r="24" spans="4:28" x14ac:dyDescent="0.25">
      <c r="D24" s="2">
        <v>9.3966744202851995</v>
      </c>
      <c r="E24" s="2">
        <v>-81.039968561077899</v>
      </c>
      <c r="G24" s="2">
        <v>9.6461915413112003</v>
      </c>
      <c r="H24" s="2">
        <v>-81.0967643079033</v>
      </c>
      <c r="I24" s="2"/>
      <c r="J24" s="2">
        <v>11.3229831933846</v>
      </c>
      <c r="K24" s="2">
        <v>-80.528316977970405</v>
      </c>
      <c r="M24" s="2">
        <v>8.4762631880000008</v>
      </c>
      <c r="N24" s="2">
        <f t="shared" si="0"/>
        <v>-83.722013009529078</v>
      </c>
      <c r="P24" s="2">
        <v>11.563069526565201</v>
      </c>
      <c r="Q24" s="2">
        <v>-80.342234425680601</v>
      </c>
      <c r="S24" s="2">
        <v>14.1698768873764</v>
      </c>
      <c r="T24" s="2">
        <v>-79.351798376668896</v>
      </c>
      <c r="U24" s="2"/>
      <c r="V24" s="2">
        <v>14.6406775086779</v>
      </c>
      <c r="W24" s="2">
        <v>-79.167185342876195</v>
      </c>
      <c r="X24" s="2"/>
      <c r="Y24">
        <f t="shared" si="1"/>
        <v>8.4762631880000008</v>
      </c>
      <c r="Z24" s="2">
        <f t="shared" si="2"/>
        <v>-71.036079300365088</v>
      </c>
      <c r="AA24" s="2"/>
      <c r="AB24" s="10"/>
    </row>
    <row r="25" spans="4:28" x14ac:dyDescent="0.25">
      <c r="D25" s="2">
        <v>9.3186509112936005</v>
      </c>
      <c r="E25" s="2">
        <v>-80.884167418414407</v>
      </c>
      <c r="G25" s="2">
        <v>9.5673174120131996</v>
      </c>
      <c r="H25" s="2">
        <v>-80.937857597510998</v>
      </c>
      <c r="I25" s="2"/>
      <c r="J25" s="2">
        <v>11.217336496578801</v>
      </c>
      <c r="K25" s="2">
        <v>-80.352811784671403</v>
      </c>
      <c r="M25" s="2">
        <v>8.3755385899999997</v>
      </c>
      <c r="N25" s="2">
        <f t="shared" si="0"/>
        <v>-83.732149460809978</v>
      </c>
      <c r="P25" s="2">
        <v>11.451974570195899</v>
      </c>
      <c r="Q25" s="2">
        <v>-80.164550373919496</v>
      </c>
      <c r="S25" s="2">
        <v>14.023856799351</v>
      </c>
      <c r="T25" s="2">
        <v>-79.148043356111103</v>
      </c>
      <c r="U25" s="2"/>
      <c r="V25" s="2">
        <v>14.488837493653</v>
      </c>
      <c r="W25" s="2">
        <v>-78.958543958585196</v>
      </c>
      <c r="X25" s="2"/>
      <c r="Y25">
        <f t="shared" si="1"/>
        <v>8.3755385899999997</v>
      </c>
      <c r="Z25" s="2">
        <f t="shared" si="2"/>
        <v>-71.048025682121676</v>
      </c>
      <c r="AA25" s="2"/>
      <c r="AB25" s="10"/>
    </row>
    <row r="26" spans="4:28" x14ac:dyDescent="0.25">
      <c r="D26" s="2">
        <v>9.2370761622337003</v>
      </c>
      <c r="E26" s="2">
        <v>-80.730147887754697</v>
      </c>
      <c r="G26" s="2">
        <v>9.4850023978052</v>
      </c>
      <c r="H26" s="2">
        <v>-80.780604629286699</v>
      </c>
      <c r="I26" s="2"/>
      <c r="J26" s="2">
        <v>11.108436110250199</v>
      </c>
      <c r="K26" s="2">
        <v>-80.179184518735397</v>
      </c>
      <c r="M26" s="2">
        <v>8.2696498789999993</v>
      </c>
      <c r="N26" s="2">
        <f t="shared" si="0"/>
        <v>-83.742673654945818</v>
      </c>
      <c r="P26" s="2">
        <v>11.337703653818799</v>
      </c>
      <c r="Q26" s="2">
        <v>-79.988938506311897</v>
      </c>
      <c r="S26" s="2">
        <v>13.8740879273958</v>
      </c>
      <c r="T26" s="2">
        <v>-78.947085888516298</v>
      </c>
      <c r="U26" s="2"/>
      <c r="V26" s="2">
        <v>14.3330299865969</v>
      </c>
      <c r="W26" s="2">
        <v>-78.752829250630498</v>
      </c>
      <c r="X26" s="2"/>
      <c r="Y26">
        <f t="shared" si="1"/>
        <v>8.2696498789999993</v>
      </c>
      <c r="Z26" s="2">
        <f t="shared" si="2"/>
        <v>-71.060428445645869</v>
      </c>
      <c r="AA26" s="2"/>
      <c r="AB26" s="10"/>
    </row>
    <row r="27" spans="4:28" x14ac:dyDescent="0.25">
      <c r="D27" s="2">
        <v>9.1518333942203007</v>
      </c>
      <c r="E27" s="2">
        <v>-80.577641868590604</v>
      </c>
      <c r="G27" s="2">
        <v>9.3993486618484994</v>
      </c>
      <c r="H27" s="2">
        <v>-80.625172232215505</v>
      </c>
      <c r="I27" s="2"/>
      <c r="J27" s="2">
        <v>10.9964543033844</v>
      </c>
      <c r="K27" s="2">
        <v>-80.007561272350003</v>
      </c>
      <c r="M27" s="2">
        <v>8.1587988659999997</v>
      </c>
      <c r="N27" s="2">
        <f t="shared" si="0"/>
        <v>-83.753546199932089</v>
      </c>
      <c r="P27" s="2">
        <v>11.220335500114</v>
      </c>
      <c r="Q27" s="2">
        <v>-79.815366889424695</v>
      </c>
      <c r="S27" s="2">
        <v>13.7206944238297</v>
      </c>
      <c r="T27" s="2">
        <v>-78.748863130388102</v>
      </c>
      <c r="U27" s="2"/>
      <c r="V27" s="2">
        <v>14.1734585395452</v>
      </c>
      <c r="W27" s="2">
        <v>-78.550025777528106</v>
      </c>
      <c r="X27" s="2"/>
      <c r="Y27">
        <f t="shared" si="1"/>
        <v>8.1587988659999997</v>
      </c>
      <c r="Z27" s="2">
        <f t="shared" si="2"/>
        <v>-71.073241104259182</v>
      </c>
      <c r="AA27" s="2"/>
      <c r="AB27" s="10"/>
    </row>
    <row r="28" spans="4:28" x14ac:dyDescent="0.25">
      <c r="D28" s="2">
        <v>9.0631643769347008</v>
      </c>
      <c r="E28" s="2">
        <v>-80.427035320736906</v>
      </c>
      <c r="G28" s="2">
        <v>9.3104549066797997</v>
      </c>
      <c r="H28" s="2">
        <v>-80.471701857664598</v>
      </c>
      <c r="I28" s="2"/>
      <c r="J28" s="2">
        <v>10.881536355590599</v>
      </c>
      <c r="K28" s="2">
        <v>-79.838049341074793</v>
      </c>
      <c r="M28" s="2">
        <v>8.0382676740000001</v>
      </c>
      <c r="N28" s="2">
        <f t="shared" si="0"/>
        <v>-83.7652001298936</v>
      </c>
      <c r="P28" s="2">
        <v>11.0998625941985</v>
      </c>
      <c r="Q28" s="2">
        <v>-79.643736993893498</v>
      </c>
      <c r="S28" s="2">
        <v>13.563864367775601</v>
      </c>
      <c r="T28" s="2">
        <v>-78.553458358865896</v>
      </c>
      <c r="U28" s="2"/>
      <c r="V28" s="2">
        <v>14.010471551005599</v>
      </c>
      <c r="W28" s="2">
        <v>-78.350345152435494</v>
      </c>
      <c r="X28" s="2"/>
      <c r="Y28">
        <f t="shared" si="1"/>
        <v>8.0382676740000001</v>
      </c>
      <c r="Z28" s="2">
        <f t="shared" si="2"/>
        <v>-71.086973861609323</v>
      </c>
      <c r="AA28" s="2"/>
      <c r="AB28" s="10"/>
    </row>
    <row r="29" spans="4:28" x14ac:dyDescent="0.25">
      <c r="D29" s="2">
        <v>8.9714396210229008</v>
      </c>
      <c r="E29" s="2">
        <v>-80.278850844414507</v>
      </c>
      <c r="G29" s="2">
        <v>9.2182018870589992</v>
      </c>
      <c r="H29" s="2">
        <v>-80.319958808693599</v>
      </c>
      <c r="I29" s="2"/>
      <c r="J29" s="2">
        <v>10.763524635018699</v>
      </c>
      <c r="K29" s="2">
        <v>-79.670352921671693</v>
      </c>
      <c r="M29" s="2">
        <v>7.9128549130000003</v>
      </c>
      <c r="N29" s="2">
        <f t="shared" si="0"/>
        <v>-83.777140241988519</v>
      </c>
      <c r="P29" s="2">
        <v>10.976485999014599</v>
      </c>
      <c r="Q29" s="2">
        <v>-79.474276981919701</v>
      </c>
      <c r="S29" s="2">
        <v>13.4035862552581</v>
      </c>
      <c r="T29" s="2">
        <v>-78.360754693759702</v>
      </c>
      <c r="U29" s="2"/>
      <c r="V29" s="2">
        <v>13.843917396812</v>
      </c>
      <c r="W29" s="2">
        <v>-78.153449720874505</v>
      </c>
      <c r="X29" s="2"/>
      <c r="Y29">
        <f t="shared" si="1"/>
        <v>7.9128549130000003</v>
      </c>
      <c r="Z29" s="2">
        <f t="shared" si="2"/>
        <v>-71.101043080434565</v>
      </c>
      <c r="AA29" s="2"/>
      <c r="AB29" s="10"/>
    </row>
    <row r="30" spans="4:28" x14ac:dyDescent="0.25">
      <c r="D30" s="2">
        <v>8.8769275083053998</v>
      </c>
      <c r="E30" s="2">
        <v>-80.133366225955101</v>
      </c>
      <c r="G30" s="2">
        <v>9.1227747347297008</v>
      </c>
      <c r="H30" s="2">
        <v>-80.170220416698001</v>
      </c>
      <c r="I30" s="2"/>
      <c r="J30" s="2">
        <v>10.6426378213613</v>
      </c>
      <c r="K30" s="2">
        <v>-79.504751894473799</v>
      </c>
      <c r="M30" s="2">
        <v>7.7825190319999997</v>
      </c>
      <c r="N30" s="2">
        <f t="shared" si="0"/>
        <v>-83.789348353573914</v>
      </c>
      <c r="P30" s="2">
        <v>10.850163130178499</v>
      </c>
      <c r="Q30" s="2">
        <v>-79.306886706825594</v>
      </c>
      <c r="S30" s="2">
        <v>13.2399418475531</v>
      </c>
      <c r="T30" s="2">
        <v>-78.170772312786895</v>
      </c>
      <c r="U30" s="2"/>
      <c r="V30" s="2">
        <v>13.674029748215199</v>
      </c>
      <c r="W30" s="2">
        <v>-77.9595158828716</v>
      </c>
      <c r="X30" s="2"/>
      <c r="Y30">
        <f t="shared" si="1"/>
        <v>7.7825190319999997</v>
      </c>
      <c r="Z30" s="2">
        <f t="shared" si="2"/>
        <v>-71.115427282106367</v>
      </c>
      <c r="AA30" s="2"/>
      <c r="AB30" s="10"/>
    </row>
    <row r="31" spans="4:28" x14ac:dyDescent="0.25">
      <c r="D31" s="2">
        <v>8.7789902895230991</v>
      </c>
      <c r="E31" s="2">
        <v>-79.989511759512993</v>
      </c>
      <c r="G31" s="2">
        <v>9.0242326812188995</v>
      </c>
      <c r="H31" s="2">
        <v>-80.0225306695353</v>
      </c>
      <c r="I31" s="2"/>
      <c r="J31" s="2">
        <v>10.5189194510147</v>
      </c>
      <c r="K31" s="2">
        <v>-79.341276408547998</v>
      </c>
      <c r="M31" s="2">
        <v>7.6476856020000001</v>
      </c>
      <c r="N31" s="2">
        <f t="shared" si="0"/>
        <v>-83.80176254073038</v>
      </c>
      <c r="P31" s="2">
        <v>10.7210503764184</v>
      </c>
      <c r="Q31" s="2">
        <v>-79.141739141365406</v>
      </c>
      <c r="S31" s="2">
        <v>13.073155138230099</v>
      </c>
      <c r="T31" s="2">
        <v>-77.983669044003406</v>
      </c>
      <c r="U31" s="2"/>
      <c r="V31" s="2">
        <v>13.5007414450262</v>
      </c>
      <c r="W31" s="2">
        <v>-77.768367283815905</v>
      </c>
      <c r="X31" s="2"/>
      <c r="Y31">
        <f t="shared" si="1"/>
        <v>7.6476856020000001</v>
      </c>
      <c r="Z31" s="2">
        <f t="shared" si="2"/>
        <v>-71.130053457965033</v>
      </c>
      <c r="AA31" s="2"/>
      <c r="AB31" s="10"/>
    </row>
    <row r="32" spans="4:28" x14ac:dyDescent="0.25">
      <c r="D32" s="2">
        <v>8.6779387430416008</v>
      </c>
      <c r="E32" s="2">
        <v>-79.847709363146393</v>
      </c>
      <c r="G32" s="2">
        <v>8.9226289357315007</v>
      </c>
      <c r="H32" s="2">
        <v>-79.876924665667303</v>
      </c>
      <c r="I32" s="2"/>
      <c r="J32" s="2">
        <v>10.392399697771401</v>
      </c>
      <c r="K32" s="2">
        <v>-79.179952568814102</v>
      </c>
      <c r="M32" s="2">
        <v>7.5084621389999997</v>
      </c>
      <c r="N32" s="2">
        <f t="shared" si="0"/>
        <v>-83.81435137437505</v>
      </c>
      <c r="P32" s="2">
        <v>10.5891340816761</v>
      </c>
      <c r="Q32" s="2">
        <v>-78.978789087535304</v>
      </c>
      <c r="S32" s="2">
        <v>12.9035078618803</v>
      </c>
      <c r="T32" s="2">
        <v>-77.7996243663966</v>
      </c>
      <c r="U32" s="2"/>
      <c r="V32" s="2">
        <v>13.324323660240401</v>
      </c>
      <c r="W32" s="2">
        <v>-77.580184458791507</v>
      </c>
      <c r="X32" s="2"/>
      <c r="Y32">
        <f t="shared" si="1"/>
        <v>7.5084621389999997</v>
      </c>
      <c r="Z32" s="2">
        <f t="shared" si="2"/>
        <v>-71.144884540683634</v>
      </c>
      <c r="AA32" s="2"/>
      <c r="AB32" s="10"/>
    </row>
    <row r="33" spans="4:28" x14ac:dyDescent="0.25">
      <c r="D33" s="2">
        <v>8.5735453707453999</v>
      </c>
      <c r="E33" s="2">
        <v>-79.707608324983298</v>
      </c>
      <c r="G33" s="2">
        <v>8.8181786358218996</v>
      </c>
      <c r="H33" s="2">
        <v>-79.733644427376106</v>
      </c>
      <c r="I33" s="2"/>
      <c r="J33" s="2">
        <v>10.263305793218301</v>
      </c>
      <c r="K33" s="2">
        <v>-79.021038768720501</v>
      </c>
      <c r="M33" s="2">
        <v>7.3650787900000001</v>
      </c>
      <c r="N33" s="2">
        <f t="shared" si="0"/>
        <v>-83.82707268190326</v>
      </c>
      <c r="P33" s="2">
        <v>10.4546371262267</v>
      </c>
      <c r="Q33" s="2">
        <v>-78.818280294869695</v>
      </c>
      <c r="S33" s="2">
        <v>12.730685547974099</v>
      </c>
      <c r="T33" s="2">
        <v>-77.618190558494803</v>
      </c>
      <c r="U33" s="2"/>
      <c r="V33" s="2">
        <v>13.144982103837201</v>
      </c>
      <c r="W33" s="2">
        <v>-77.395062053916703</v>
      </c>
      <c r="X33" s="2"/>
      <c r="Y33">
        <f t="shared" si="1"/>
        <v>7.3650787900000001</v>
      </c>
      <c r="Z33" s="2">
        <f t="shared" si="2"/>
        <v>-71.159870815067478</v>
      </c>
      <c r="AA33" s="2"/>
      <c r="AB33" s="10"/>
    </row>
    <row r="34" spans="4:28" x14ac:dyDescent="0.25">
      <c r="D34" s="2">
        <v>8.4667612771098995</v>
      </c>
      <c r="E34" s="2">
        <v>-79.570403885592498</v>
      </c>
      <c r="G34" s="2">
        <v>8.7108059561491</v>
      </c>
      <c r="H34" s="2">
        <v>-79.592522258757796</v>
      </c>
      <c r="I34" s="2"/>
      <c r="J34" s="2">
        <v>10.1315145224244</v>
      </c>
      <c r="K34" s="2">
        <v>-78.864332339454506</v>
      </c>
      <c r="M34" s="2">
        <v>7.2177967189999999</v>
      </c>
      <c r="N34" s="2">
        <f t="shared" si="0"/>
        <v>-83.839882576988344</v>
      </c>
      <c r="P34" s="2">
        <v>10.3172368726134</v>
      </c>
      <c r="Q34" s="2">
        <v>-78.659797907471003</v>
      </c>
      <c r="S34" s="2">
        <v>12.5550370759691</v>
      </c>
      <c r="T34" s="2">
        <v>-77.439655244477805</v>
      </c>
      <c r="U34" s="2"/>
      <c r="V34" s="2">
        <v>12.9624829854067</v>
      </c>
      <c r="W34" s="2">
        <v>-77.212669269376903</v>
      </c>
      <c r="X34" s="2"/>
      <c r="Y34">
        <f t="shared" si="1"/>
        <v>7.2177967189999999</v>
      </c>
      <c r="Z34" s="2">
        <f t="shared" si="2"/>
        <v>-71.174960558634623</v>
      </c>
      <c r="AA34" s="2"/>
      <c r="AB34" s="10"/>
    </row>
    <row r="35" spans="4:28" x14ac:dyDescent="0.25">
      <c r="D35" s="2">
        <v>8.3569498534339992</v>
      </c>
      <c r="E35" s="2">
        <v>-79.435185912262398</v>
      </c>
      <c r="G35" s="2">
        <v>8.6005016364293994</v>
      </c>
      <c r="H35" s="2">
        <v>-79.453497966575299</v>
      </c>
      <c r="I35" s="2"/>
      <c r="J35" s="2">
        <v>9.9969844369589005</v>
      </c>
      <c r="K35" s="2">
        <v>-78.7097531046021</v>
      </c>
      <c r="M35" s="2">
        <v>7.0666126350000003</v>
      </c>
      <c r="N35" s="2">
        <f t="shared" si="0"/>
        <v>-83.852760752803235</v>
      </c>
      <c r="P35" s="2">
        <v>10.1773818638026</v>
      </c>
      <c r="Q35" s="2">
        <v>-78.503825309472106</v>
      </c>
      <c r="S35" s="2">
        <v>12.376467043949299</v>
      </c>
      <c r="T35" s="2">
        <v>-77.263844972952796</v>
      </c>
      <c r="U35" s="2"/>
      <c r="V35" s="2">
        <v>12.777114019079701</v>
      </c>
      <c r="W35" s="2">
        <v>-77.033228430952903</v>
      </c>
      <c r="X35" s="2"/>
      <c r="Y35">
        <f t="shared" si="1"/>
        <v>7.0666126350000003</v>
      </c>
      <c r="Z35" s="2">
        <f t="shared" si="2"/>
        <v>-71.19012983459757</v>
      </c>
      <c r="AA35" s="2"/>
      <c r="AB35" s="10"/>
    </row>
    <row r="36" spans="4:28" x14ac:dyDescent="0.25">
      <c r="D36" s="2">
        <v>8.2439585502030006</v>
      </c>
      <c r="E36" s="2">
        <v>-79.301751668672495</v>
      </c>
      <c r="G36" s="2">
        <v>8.4873739452071</v>
      </c>
      <c r="H36" s="2">
        <v>-79.316668542028196</v>
      </c>
      <c r="I36" s="2"/>
      <c r="J36" s="2">
        <v>9.8598202181215999</v>
      </c>
      <c r="K36" s="2">
        <v>-78.557395381766199</v>
      </c>
      <c r="M36" s="2">
        <v>6.9118020570000001</v>
      </c>
      <c r="N36" s="2">
        <f t="shared" si="0"/>
        <v>-83.865663369014442</v>
      </c>
      <c r="P36" s="2">
        <v>10.034970878581101</v>
      </c>
      <c r="Q36" s="2">
        <v>-78.350201093628897</v>
      </c>
      <c r="S36" s="2">
        <v>12.195165903596999</v>
      </c>
      <c r="T36" s="2">
        <v>-77.090875556031605</v>
      </c>
      <c r="U36" s="2"/>
      <c r="V36" s="2">
        <v>12.5890434891809</v>
      </c>
      <c r="W36" s="2">
        <v>-76.856836195811198</v>
      </c>
      <c r="X36" s="2"/>
      <c r="Y36">
        <f t="shared" si="1"/>
        <v>6.9118020570000001</v>
      </c>
      <c r="Z36" s="2">
        <f t="shared" si="2"/>
        <v>-71.205326994016758</v>
      </c>
      <c r="AA36" s="2"/>
      <c r="AB36" s="10"/>
    </row>
    <row r="37" spans="4:28" x14ac:dyDescent="0.25">
      <c r="D37" s="2">
        <v>8.1287683166211995</v>
      </c>
      <c r="E37" s="2">
        <v>-79.171194381263902</v>
      </c>
      <c r="G37" s="2">
        <v>8.3715489013502005</v>
      </c>
      <c r="H37" s="2">
        <v>-79.182142605352396</v>
      </c>
      <c r="I37" s="2"/>
      <c r="J37" s="2">
        <v>9.7201447739328994</v>
      </c>
      <c r="K37" s="2">
        <v>-78.407369864047297</v>
      </c>
      <c r="M37" s="2">
        <v>6.7535355429999999</v>
      </c>
      <c r="N37" s="2">
        <f t="shared" si="0"/>
        <v>-83.878556602205762</v>
      </c>
      <c r="P37" s="2">
        <v>9.8900452609303997</v>
      </c>
      <c r="Q37" s="2">
        <v>-78.198940915542195</v>
      </c>
      <c r="S37" s="2">
        <v>12.011185024014701</v>
      </c>
      <c r="T37" s="2">
        <v>-76.920751731346698</v>
      </c>
      <c r="U37" s="2"/>
      <c r="V37" s="2">
        <v>12.3982013473852</v>
      </c>
      <c r="W37" s="2">
        <v>-76.683377083656495</v>
      </c>
      <c r="X37" s="2"/>
      <c r="Y37">
        <f t="shared" si="1"/>
        <v>6.7535355429999999</v>
      </c>
      <c r="Z37" s="2">
        <f t="shared" si="2"/>
        <v>-71.220512197466235</v>
      </c>
      <c r="AA37" s="2"/>
      <c r="AB37" s="10"/>
    </row>
    <row r="38" spans="4:28" x14ac:dyDescent="0.25">
      <c r="D38" s="2">
        <v>8.0113177203442998</v>
      </c>
      <c r="E38" s="2">
        <v>-79.043329109924201</v>
      </c>
      <c r="G38" s="2">
        <v>8.2531804071092001</v>
      </c>
      <c r="H38" s="2">
        <v>-79.050039567456196</v>
      </c>
      <c r="I38" s="2"/>
      <c r="J38" s="2">
        <v>9.5781014217691993</v>
      </c>
      <c r="K38" s="2">
        <v>-78.259811705072295</v>
      </c>
      <c r="M38" s="2">
        <v>6.5919773959999999</v>
      </c>
      <c r="N38" s="2">
        <f t="shared" si="0"/>
        <v>-83.891407986817256</v>
      </c>
      <c r="P38" s="2">
        <v>9.7427104482852993</v>
      </c>
      <c r="Q38" s="2">
        <v>-78.050139147980502</v>
      </c>
      <c r="S38" s="2">
        <v>11.824645340278501</v>
      </c>
      <c r="T38" s="2">
        <v>-76.753581173667897</v>
      </c>
      <c r="U38" s="2"/>
      <c r="V38" s="2">
        <v>12.204664353429999</v>
      </c>
      <c r="W38" s="2">
        <v>-76.512901726336196</v>
      </c>
      <c r="X38" s="2"/>
      <c r="Y38">
        <f t="shared" si="1"/>
        <v>6.5919773959999999</v>
      </c>
      <c r="Z38" s="2">
        <f t="shared" si="2"/>
        <v>-71.235647214092367</v>
      </c>
      <c r="AA38" s="2"/>
      <c r="AB38" s="10"/>
    </row>
    <row r="39" spans="4:28" x14ac:dyDescent="0.25">
      <c r="D39" s="2">
        <v>7.8908710702580001</v>
      </c>
      <c r="E39" s="2">
        <v>-78.917307298308501</v>
      </c>
      <c r="G39" s="2">
        <v>8.1322882280940991</v>
      </c>
      <c r="H39" s="2">
        <v>-78.920325482547199</v>
      </c>
      <c r="I39" s="2"/>
      <c r="J39" s="2">
        <v>9.4336721405315007</v>
      </c>
      <c r="K39" s="2">
        <v>-78.114687556736399</v>
      </c>
      <c r="M39" s="2">
        <v>6.4272869320000003</v>
      </c>
      <c r="N39" s="2">
        <f t="shared" si="0"/>
        <v>-83.904186324007355</v>
      </c>
      <c r="P39" s="2">
        <v>9.5927777659022997</v>
      </c>
      <c r="Q39" s="2">
        <v>-77.903605512994503</v>
      </c>
      <c r="S39" s="2">
        <v>11.635297235833001</v>
      </c>
      <c r="T39" s="2">
        <v>-76.589152247428999</v>
      </c>
      <c r="U39" s="2"/>
      <c r="V39" s="2">
        <v>12.0086083975458</v>
      </c>
      <c r="W39" s="2">
        <v>-76.345555206443095</v>
      </c>
      <c r="X39" s="2"/>
      <c r="Y39">
        <f t="shared" si="1"/>
        <v>6.4272869320000003</v>
      </c>
      <c r="Z39" s="2">
        <f t="shared" si="2"/>
        <v>-71.250695313756367</v>
      </c>
      <c r="AA39" s="2"/>
      <c r="AB39" s="10"/>
    </row>
    <row r="40" spans="4:28" x14ac:dyDescent="0.25">
      <c r="D40" s="2">
        <v>7.7685062038631001</v>
      </c>
      <c r="E40" s="2">
        <v>-78.794199750743999</v>
      </c>
      <c r="G40" s="2">
        <v>8.0087885946336996</v>
      </c>
      <c r="H40" s="2">
        <v>-78.792868165573793</v>
      </c>
      <c r="I40" s="2"/>
      <c r="J40" s="2">
        <v>9.2867154743436</v>
      </c>
      <c r="K40" s="2">
        <v>-77.971857693980596</v>
      </c>
      <c r="M40" s="2">
        <v>6.2596171140000001</v>
      </c>
      <c r="N40" s="2">
        <f t="shared" si="0"/>
        <v>-83.91686179538722</v>
      </c>
      <c r="P40" s="2">
        <v>9.4405282979806007</v>
      </c>
      <c r="Q40" s="2">
        <v>-77.759614795320601</v>
      </c>
      <c r="S40" s="2">
        <v>11.443581820072501</v>
      </c>
      <c r="T40" s="2">
        <v>-76.427821044187098</v>
      </c>
      <c r="U40" s="2"/>
      <c r="V40" s="2">
        <v>11.8097972483462</v>
      </c>
      <c r="W40" s="2">
        <v>-76.181112655794095</v>
      </c>
      <c r="X40" s="2"/>
      <c r="Y40">
        <f t="shared" si="1"/>
        <v>6.2596171140000001</v>
      </c>
      <c r="Z40" s="2">
        <f t="shared" si="2"/>
        <v>-71.2656214004068</v>
      </c>
      <c r="AA40" s="2"/>
      <c r="AB40" s="10"/>
    </row>
    <row r="41" spans="4:28" x14ac:dyDescent="0.25">
      <c r="D41" s="2">
        <v>7.6432541367056999</v>
      </c>
      <c r="E41" s="2">
        <v>-78.672977417491495</v>
      </c>
      <c r="G41" s="2">
        <v>7.8828104490859996</v>
      </c>
      <c r="H41" s="2">
        <v>-78.667758589517305</v>
      </c>
      <c r="I41" s="2"/>
      <c r="J41" s="2">
        <v>9.1373421837985997</v>
      </c>
      <c r="K41" s="2">
        <v>-77.831436690085297</v>
      </c>
      <c r="M41" s="2">
        <v>6.0891152679999996</v>
      </c>
      <c r="N41" s="2">
        <f t="shared" si="0"/>
        <v>-83.929405903133912</v>
      </c>
      <c r="P41" s="2">
        <v>9.2859497923881005</v>
      </c>
      <c r="Q41" s="2">
        <v>-77.618147094760104</v>
      </c>
      <c r="S41" s="2">
        <v>11.249422691203399</v>
      </c>
      <c r="T41" s="2">
        <v>-76.269464477349203</v>
      </c>
      <c r="U41" s="2"/>
      <c r="V41" s="2">
        <v>11.608600766633201</v>
      </c>
      <c r="W41" s="2">
        <v>-76.019832559864895</v>
      </c>
      <c r="X41" s="2"/>
      <c r="Y41">
        <f t="shared" si="1"/>
        <v>6.0891152679999996</v>
      </c>
      <c r="Z41" s="2">
        <f t="shared" si="2"/>
        <v>-71.280391940932887</v>
      </c>
      <c r="AA41" s="2"/>
      <c r="AB41" s="10"/>
    </row>
    <row r="42" spans="4:28" x14ac:dyDescent="0.25">
      <c r="D42" s="2">
        <v>7.5153994019881996</v>
      </c>
      <c r="E42" s="2">
        <v>-78.553909626751803</v>
      </c>
      <c r="G42" s="2">
        <v>7.7544854420291998</v>
      </c>
      <c r="H42" s="2">
        <v>-78.545087922058997</v>
      </c>
      <c r="I42" s="2"/>
      <c r="J42" s="2">
        <v>8.9856706354541007</v>
      </c>
      <c r="K42" s="2">
        <v>-77.6935376089816</v>
      </c>
      <c r="M42" s="2">
        <v>5.9159236359999996</v>
      </c>
      <c r="N42" s="2">
        <f t="shared" si="0"/>
        <v>-83.941791424373449</v>
      </c>
      <c r="P42" s="2">
        <v>9.1290682363491999</v>
      </c>
      <c r="Q42" s="2">
        <v>-77.479231372171398</v>
      </c>
      <c r="S42" s="2">
        <v>11.052867713854701</v>
      </c>
      <c r="T42" s="2">
        <v>-76.114083436239</v>
      </c>
      <c r="U42" s="2"/>
      <c r="V42" s="2">
        <v>11.4049404854947</v>
      </c>
      <c r="W42" s="2">
        <v>-75.861599090143699</v>
      </c>
      <c r="X42" s="2"/>
      <c r="Y42">
        <f t="shared" si="1"/>
        <v>5.9159236359999996</v>
      </c>
      <c r="Z42" s="2">
        <f t="shared" si="2"/>
        <v>-71.294974910809927</v>
      </c>
      <c r="AA42" s="2"/>
      <c r="AB42" s="10"/>
    </row>
    <row r="43" spans="4:28" x14ac:dyDescent="0.25">
      <c r="D43" s="2">
        <v>7.3852486509844004</v>
      </c>
      <c r="E43" s="2">
        <v>-78.437250180266403</v>
      </c>
      <c r="G43" s="2">
        <v>7.6239734308429004</v>
      </c>
      <c r="H43" s="2">
        <v>-78.424956099595903</v>
      </c>
      <c r="I43" s="2"/>
      <c r="J43" s="2">
        <v>8.8318439386146999</v>
      </c>
      <c r="K43" s="2">
        <v>-77.558294908874899</v>
      </c>
      <c r="M43" s="2">
        <v>5.7402477489999999</v>
      </c>
      <c r="N43" s="2">
        <f t="shared" si="0"/>
        <v>-83.953987730066174</v>
      </c>
      <c r="P43" s="2">
        <v>8.9699804256913005</v>
      </c>
      <c r="Q43" s="2">
        <v>-77.342971054682096</v>
      </c>
      <c r="S43" s="2">
        <v>10.8540473882182</v>
      </c>
      <c r="T43" s="2">
        <v>-75.961769316156804</v>
      </c>
      <c r="U43" s="2"/>
      <c r="V43" s="2">
        <v>11.1988980404352</v>
      </c>
      <c r="W43" s="2">
        <v>-75.706449207843207</v>
      </c>
      <c r="X43" s="2"/>
      <c r="Y43">
        <f t="shared" si="1"/>
        <v>5.7402477489999999</v>
      </c>
      <c r="Z43" s="2">
        <f t="shared" si="2"/>
        <v>-71.309334282267017</v>
      </c>
      <c r="AA43" s="2"/>
      <c r="AB43" s="10"/>
    </row>
    <row r="44" spans="4:28" x14ac:dyDescent="0.25">
      <c r="D44" s="2">
        <v>7.2532690320348996</v>
      </c>
      <c r="E44" s="2">
        <v>-78.323354568570906</v>
      </c>
      <c r="G44" s="2">
        <v>7.4912872615137003</v>
      </c>
      <c r="H44" s="2">
        <v>-78.3073220543654</v>
      </c>
      <c r="I44" s="2"/>
      <c r="J44" s="2">
        <v>8.6758339508955</v>
      </c>
      <c r="K44" s="2">
        <v>-77.425685595472601</v>
      </c>
      <c r="M44" s="2">
        <v>5.5622667059999999</v>
      </c>
      <c r="N44" s="2">
        <f t="shared" si="0"/>
        <v>-83.965967445693877</v>
      </c>
      <c r="P44" s="2">
        <v>8.8084705909317993</v>
      </c>
      <c r="Q44" s="2">
        <v>-77.209206952276304</v>
      </c>
      <c r="S44" s="2">
        <v>10.652702315866099</v>
      </c>
      <c r="T44" s="2">
        <v>-75.812317739013295</v>
      </c>
      <c r="U44" s="2"/>
      <c r="V44" s="2">
        <v>10.990661501524</v>
      </c>
      <c r="W44" s="2">
        <v>-75.554505485777497</v>
      </c>
      <c r="X44" s="2"/>
      <c r="Y44">
        <f t="shared" si="1"/>
        <v>5.5622667059999999</v>
      </c>
      <c r="Z44" s="2">
        <f t="shared" si="2"/>
        <v>-71.32343786646382</v>
      </c>
      <c r="AA44" s="2"/>
      <c r="AB44" s="10"/>
    </row>
    <row r="45" spans="4:28" x14ac:dyDescent="0.25">
      <c r="D45" s="2">
        <v>7.1196388392488004</v>
      </c>
      <c r="E45" s="2">
        <v>-78.212291961696906</v>
      </c>
      <c r="G45" s="2">
        <v>7.3563682574911002</v>
      </c>
      <c r="H45" s="2">
        <v>-78.192089756811001</v>
      </c>
      <c r="I45" s="2"/>
      <c r="J45" s="2">
        <v>8.5175344260212</v>
      </c>
      <c r="K45" s="2">
        <v>-77.295621914509496</v>
      </c>
      <c r="M45" s="2">
        <v>5.3817598980000003</v>
      </c>
      <c r="N45" s="2">
        <f t="shared" si="0"/>
        <v>-83.977730145558709</v>
      </c>
      <c r="P45" s="2">
        <v>8.6449087615969997</v>
      </c>
      <c r="Q45" s="2">
        <v>-77.078254808697395</v>
      </c>
      <c r="S45" s="2">
        <v>10.449302323509899</v>
      </c>
      <c r="T45" s="2">
        <v>-75.666052516540901</v>
      </c>
      <c r="U45" s="2"/>
      <c r="V45" s="2">
        <v>10.779984027647201</v>
      </c>
      <c r="W45" s="2">
        <v>-75.405562798205395</v>
      </c>
      <c r="X45" s="2"/>
      <c r="Y45">
        <f t="shared" si="1"/>
        <v>5.3817598980000003</v>
      </c>
      <c r="Z45" s="2">
        <f t="shared" si="2"/>
        <v>-71.337285204865211</v>
      </c>
      <c r="AA45" s="2"/>
      <c r="AB45" s="10"/>
    </row>
    <row r="46" spans="4:28" x14ac:dyDescent="0.25">
      <c r="D46" s="2">
        <v>6.9835700272559</v>
      </c>
      <c r="E46" s="2">
        <v>-78.103361396773707</v>
      </c>
      <c r="G46" s="2">
        <v>7.2192951472190998</v>
      </c>
      <c r="H46" s="2">
        <v>-78.079287334469001</v>
      </c>
      <c r="I46" s="2"/>
      <c r="J46" s="2">
        <v>8.3570078674176003</v>
      </c>
      <c r="K46" s="2">
        <v>-77.168150688882406</v>
      </c>
      <c r="M46" s="2">
        <v>5.1991658970000003</v>
      </c>
      <c r="N46" s="2">
        <f t="shared" si="0"/>
        <v>-83.989232488310506</v>
      </c>
      <c r="P46" s="2">
        <v>8.4792323753275003</v>
      </c>
      <c r="Q46" s="2">
        <v>-76.950052309567894</v>
      </c>
      <c r="S46" s="2">
        <v>10.243766725694201</v>
      </c>
      <c r="T46" s="2">
        <v>-75.522885623950103</v>
      </c>
      <c r="U46" s="2"/>
      <c r="V46" s="2">
        <v>10.567098683920699</v>
      </c>
      <c r="W46" s="2">
        <v>-75.259766611279105</v>
      </c>
      <c r="X46" s="2"/>
      <c r="Y46">
        <f t="shared" si="1"/>
        <v>5.1991658970000003</v>
      </c>
      <c r="Z46" s="2">
        <f t="shared" si="2"/>
        <v>-71.350825320913231</v>
      </c>
      <c r="AA46" s="2"/>
      <c r="AB46" s="10"/>
    </row>
    <row r="47" spans="4:28" x14ac:dyDescent="0.25">
      <c r="D47" s="2">
        <v>6.8457248282889003</v>
      </c>
      <c r="E47" s="2">
        <v>-77.997061058326295</v>
      </c>
      <c r="G47" s="2">
        <v>7.0802187674254</v>
      </c>
      <c r="H47" s="2">
        <v>-77.969002595009897</v>
      </c>
      <c r="I47" s="2"/>
      <c r="J47" s="2">
        <v>8.1944067505251006</v>
      </c>
      <c r="K47" s="2">
        <v>-77.043381822211501</v>
      </c>
      <c r="M47" s="2">
        <v>5.0144784639999997</v>
      </c>
      <c r="N47" s="2">
        <f t="shared" si="0"/>
        <v>-84.000461342388363</v>
      </c>
      <c r="P47" s="2">
        <v>8.3114514236808006</v>
      </c>
      <c r="Q47" s="2">
        <v>-76.824596816441399</v>
      </c>
      <c r="S47" s="2">
        <v>10.036094129754501</v>
      </c>
      <c r="T47" s="2">
        <v>-75.382811172020098</v>
      </c>
      <c r="U47" s="2"/>
      <c r="V47" s="2">
        <v>10.3520725742666</v>
      </c>
      <c r="W47" s="2">
        <v>-75.1171547904855</v>
      </c>
      <c r="X47" s="2"/>
      <c r="Y47">
        <f t="shared" si="1"/>
        <v>5.0144784639999997</v>
      </c>
      <c r="Z47" s="2">
        <f t="shared" si="2"/>
        <v>-71.364042806823107</v>
      </c>
      <c r="AA47" s="2"/>
      <c r="AB47" s="10"/>
    </row>
    <row r="48" spans="4:28" x14ac:dyDescent="0.25">
      <c r="D48" s="2">
        <v>6.7056027052956999</v>
      </c>
      <c r="E48" s="2">
        <v>-77.892971930963597</v>
      </c>
      <c r="G48" s="2">
        <v>6.9392767310465997</v>
      </c>
      <c r="H48" s="2">
        <v>-77.861300400539307</v>
      </c>
      <c r="I48" s="2"/>
      <c r="J48" s="2">
        <v>8.0298668801699993</v>
      </c>
      <c r="K48" s="2">
        <v>-76.9214025054047</v>
      </c>
      <c r="M48" s="2">
        <v>4.8278597559999996</v>
      </c>
      <c r="N48" s="2">
        <f t="shared" si="0"/>
        <v>-84.011393692620032</v>
      </c>
      <c r="P48" s="2">
        <v>8.1414936124843997</v>
      </c>
      <c r="Q48" s="2">
        <v>-76.701828804345197</v>
      </c>
      <c r="S48" s="2">
        <v>9.8261785449873003</v>
      </c>
      <c r="T48" s="2">
        <v>-75.245765264838894</v>
      </c>
      <c r="U48" s="2"/>
      <c r="V48" s="2">
        <v>10.1352023702535</v>
      </c>
      <c r="W48" s="2">
        <v>-74.977919563340095</v>
      </c>
      <c r="X48" s="2"/>
      <c r="Y48">
        <f t="shared" si="1"/>
        <v>4.8278597559999996</v>
      </c>
      <c r="Z48" s="2">
        <f t="shared" si="2"/>
        <v>-71.376910623649138</v>
      </c>
      <c r="AA48" s="2"/>
      <c r="AB48" s="10"/>
    </row>
    <row r="49" spans="4:28" x14ac:dyDescent="0.25">
      <c r="D49" s="2">
        <v>6.5642423109737997</v>
      </c>
      <c r="E49" s="2">
        <v>-77.791817242622201</v>
      </c>
      <c r="G49" s="2">
        <v>6.7965022816167</v>
      </c>
      <c r="H49" s="2">
        <v>-77.756164942287299</v>
      </c>
      <c r="I49" s="2"/>
      <c r="J49" s="2">
        <v>7.8634069524944996</v>
      </c>
      <c r="K49" s="2">
        <v>-76.802204396654005</v>
      </c>
      <c r="M49" s="2">
        <v>4.6395115410000001</v>
      </c>
      <c r="N49" s="2">
        <f t="shared" si="0"/>
        <v>-84.022005645312518</v>
      </c>
      <c r="P49" s="2">
        <v>7.9696071699148998</v>
      </c>
      <c r="Q49" s="2">
        <v>-76.581909517095099</v>
      </c>
      <c r="S49" s="2">
        <v>9.6143088330686997</v>
      </c>
      <c r="T49" s="2">
        <v>-75.111931369473893</v>
      </c>
      <c r="U49" s="2"/>
      <c r="V49" s="2">
        <v>9.9161708634232006</v>
      </c>
      <c r="W49" s="2">
        <v>-74.841848818930401</v>
      </c>
      <c r="X49" s="2"/>
      <c r="Y49">
        <f t="shared" si="1"/>
        <v>4.6395115410000001</v>
      </c>
      <c r="Z49" s="2">
        <f t="shared" si="2"/>
        <v>-71.389400702491741</v>
      </c>
      <c r="AA49" s="2"/>
      <c r="AB49" s="10"/>
    </row>
    <row r="50" spans="4:28" x14ac:dyDescent="0.25">
      <c r="D50" s="2">
        <v>6.4207165224580001</v>
      </c>
      <c r="E50" s="2">
        <v>-77.692887173905007</v>
      </c>
      <c r="G50" s="2">
        <v>6.6517835793872999</v>
      </c>
      <c r="H50" s="2">
        <v>-77.653481718125207</v>
      </c>
      <c r="I50" s="2"/>
      <c r="J50" s="2">
        <v>7.6948816781352001</v>
      </c>
      <c r="K50" s="2">
        <v>-76.685662094171704</v>
      </c>
      <c r="M50" s="2">
        <v>4.4493007929999999</v>
      </c>
      <c r="N50" s="2">
        <f t="shared" si="0"/>
        <v>-84.032292735908442</v>
      </c>
      <c r="P50" s="2">
        <v>7.7956567090610998</v>
      </c>
      <c r="Q50" s="2">
        <v>-76.464712393177805</v>
      </c>
      <c r="S50" s="2">
        <v>9.4003100192531992</v>
      </c>
      <c r="T50" s="2">
        <v>-74.981196993704302</v>
      </c>
      <c r="U50" s="2"/>
      <c r="V50" s="2">
        <v>9.6952888378213995</v>
      </c>
      <c r="W50" s="2">
        <v>-74.709129367572103</v>
      </c>
      <c r="X50" s="2"/>
      <c r="Y50">
        <f t="shared" si="1"/>
        <v>4.4493007929999999</v>
      </c>
      <c r="Z50" s="2">
        <f t="shared" si="2"/>
        <v>-71.401507844396463</v>
      </c>
      <c r="AA50" s="2"/>
      <c r="AB50" s="10"/>
    </row>
    <row r="51" spans="4:28" x14ac:dyDescent="0.25">
      <c r="D51" s="2">
        <v>6.2757529698318004</v>
      </c>
      <c r="E51" s="2">
        <v>-77.596651709480398</v>
      </c>
      <c r="G51" s="2">
        <v>6.5052480295638997</v>
      </c>
      <c r="H51" s="2">
        <v>-77.553319655251798</v>
      </c>
      <c r="I51" s="2"/>
      <c r="J51" s="2">
        <v>7.5244292977046996</v>
      </c>
      <c r="K51" s="2">
        <v>-76.5718528859868</v>
      </c>
      <c r="M51" s="2">
        <v>4.2574567800000001</v>
      </c>
      <c r="N51" s="2">
        <f t="shared" si="0"/>
        <v>-84.042230823357087</v>
      </c>
      <c r="P51" s="2">
        <v>7.6199600348862004</v>
      </c>
      <c r="Q51" s="2">
        <v>-76.350419859711593</v>
      </c>
      <c r="S51" s="2">
        <v>9.1845268735084993</v>
      </c>
      <c r="T51" s="2">
        <v>-74.853775597277107</v>
      </c>
      <c r="U51" s="2"/>
      <c r="V51" s="2">
        <v>9.4723734936622002</v>
      </c>
      <c r="W51" s="2">
        <v>-74.579644269447201</v>
      </c>
      <c r="X51" s="2"/>
      <c r="Y51">
        <f t="shared" si="1"/>
        <v>4.2574567800000001</v>
      </c>
      <c r="Z51" s="2">
        <f t="shared" si="2"/>
        <v>-71.413203693479772</v>
      </c>
      <c r="AA51" s="2"/>
      <c r="AB51" s="10"/>
    </row>
    <row r="52" spans="4:28" x14ac:dyDescent="0.25">
      <c r="D52" s="2">
        <v>6.1287230313771</v>
      </c>
      <c r="E52" s="2">
        <v>-77.502663453344695</v>
      </c>
      <c r="G52" s="2">
        <v>6.3570072148398999</v>
      </c>
      <c r="H52" s="2">
        <v>-77.455728463070201</v>
      </c>
      <c r="I52" s="2"/>
      <c r="J52" s="2">
        <v>7.3521667884640998</v>
      </c>
      <c r="K52" s="2">
        <v>-76.460836967167793</v>
      </c>
      <c r="M52" s="2">
        <v>4.0640761249999997</v>
      </c>
      <c r="N52" s="2">
        <f t="shared" si="0"/>
        <v>-84.051804176056834</v>
      </c>
      <c r="P52" s="2">
        <v>7.4424095535883996</v>
      </c>
      <c r="Q52" s="2">
        <v>-76.238937509504794</v>
      </c>
      <c r="S52" s="2">
        <v>8.9668091373130991</v>
      </c>
      <c r="T52" s="2">
        <v>-74.729571343801695</v>
      </c>
      <c r="U52" s="2"/>
      <c r="V52" s="2">
        <v>9.2472624671547994</v>
      </c>
      <c r="W52" s="2">
        <v>-74.453301827439304</v>
      </c>
      <c r="X52" s="2"/>
      <c r="Y52">
        <f t="shared" si="1"/>
        <v>4.0640761249999997</v>
      </c>
      <c r="Z52" s="2">
        <f t="shared" si="2"/>
        <v>-71.424469793273275</v>
      </c>
      <c r="AA52" s="2"/>
      <c r="AB52" s="10"/>
    </row>
    <row r="53" spans="4:28" x14ac:dyDescent="0.25">
      <c r="D53" s="2">
        <v>5.9805877916975003</v>
      </c>
      <c r="E53" s="2">
        <v>-77.411500538675696</v>
      </c>
      <c r="G53" s="2">
        <v>6.2071352882994004</v>
      </c>
      <c r="H53" s="2">
        <v>-77.360726638719498</v>
      </c>
      <c r="I53" s="2"/>
      <c r="J53" s="2">
        <v>7.1781632351906</v>
      </c>
      <c r="K53" s="2">
        <v>-76.352646992035403</v>
      </c>
      <c r="M53" s="2">
        <v>3.8692523099999998</v>
      </c>
      <c r="N53" s="2">
        <f t="shared" si="0"/>
        <v>-84.060998010739553</v>
      </c>
      <c r="P53" s="2">
        <v>7.2632474131329001</v>
      </c>
      <c r="Q53" s="2">
        <v>-76.130403831583607</v>
      </c>
      <c r="S53" s="2">
        <v>8.7474455972910992</v>
      </c>
      <c r="T53" s="2">
        <v>-74.608733547442199</v>
      </c>
      <c r="U53" s="2"/>
      <c r="V53" s="2">
        <v>9.0204557192894992</v>
      </c>
      <c r="W53" s="2">
        <v>-74.3303649569051</v>
      </c>
      <c r="X53" s="2"/>
      <c r="Y53">
        <f t="shared" si="1"/>
        <v>3.8692523099999998</v>
      </c>
      <c r="Z53" s="2">
        <f t="shared" si="2"/>
        <v>-71.43528880435467</v>
      </c>
      <c r="AA53" s="2"/>
      <c r="AB53" s="10"/>
    </row>
    <row r="54" spans="4:28" x14ac:dyDescent="0.25">
      <c r="D54" s="2">
        <v>5.8304888419681999</v>
      </c>
      <c r="E54" s="2">
        <v>-77.322599943315296</v>
      </c>
      <c r="G54" s="2">
        <v>6.0556556795542997</v>
      </c>
      <c r="H54" s="2">
        <v>-77.268293412243295</v>
      </c>
      <c r="I54" s="2"/>
      <c r="J54" s="2">
        <v>7.0024237390976003</v>
      </c>
      <c r="K54" s="2">
        <v>-76.247281142905905</v>
      </c>
      <c r="M54" s="2">
        <v>3.6730756439999999</v>
      </c>
      <c r="N54" s="2">
        <f t="shared" si="0"/>
        <v>-84.06979847313454</v>
      </c>
      <c r="P54" s="2">
        <v>7.0821192299803002</v>
      </c>
      <c r="Q54" s="2">
        <v>-76.024603871449997</v>
      </c>
      <c r="S54" s="2">
        <v>8.5259945781903994</v>
      </c>
      <c r="T54" s="2">
        <v>-74.4910195967269</v>
      </c>
      <c r="U54" s="2"/>
      <c r="V54" s="2">
        <v>8.7920482144517997</v>
      </c>
      <c r="W54" s="2">
        <v>-74.210860735225907</v>
      </c>
      <c r="X54" s="2"/>
      <c r="Y54">
        <f t="shared" si="1"/>
        <v>3.6730756439999999</v>
      </c>
      <c r="Z54" s="2">
        <f t="shared" si="2"/>
        <v>-71.44564448105605</v>
      </c>
      <c r="AA54" s="2"/>
      <c r="AB54" s="10"/>
    </row>
    <row r="55" spans="4:28" x14ac:dyDescent="0.25">
      <c r="D55" s="2">
        <v>5.6794873396877996</v>
      </c>
      <c r="E55" s="2">
        <v>-77.236554329454606</v>
      </c>
      <c r="G55" s="2">
        <v>5.9025302103852004</v>
      </c>
      <c r="H55" s="2">
        <v>-77.178374441817496</v>
      </c>
      <c r="I55" s="2"/>
      <c r="J55" s="2">
        <v>6.8248818377189</v>
      </c>
      <c r="K55" s="2">
        <v>-76.144702728320397</v>
      </c>
      <c r="M55" s="2">
        <v>3.4756334849999999</v>
      </c>
      <c r="N55" s="2">
        <f t="shared" si="0"/>
        <v>-84.078192605918616</v>
      </c>
      <c r="P55" s="2">
        <v>6.8994464771884001</v>
      </c>
      <c r="Q55" s="2">
        <v>-75.921782539691307</v>
      </c>
      <c r="S55" s="2">
        <v>8.3029672511441994</v>
      </c>
      <c r="T55" s="2">
        <v>-74.376691527231898</v>
      </c>
      <c r="U55" s="2"/>
      <c r="V55" s="2">
        <v>8.5618617236267003</v>
      </c>
      <c r="W55" s="2">
        <v>-74.094675751360498</v>
      </c>
      <c r="X55" s="2"/>
      <c r="Y55">
        <f t="shared" si="1"/>
        <v>3.4756334849999999</v>
      </c>
      <c r="Z55" s="2">
        <f t="shared" si="2"/>
        <v>-71.455521633236629</v>
      </c>
      <c r="AA55" s="2"/>
      <c r="AB55" s="10"/>
    </row>
    <row r="56" spans="4:28" x14ac:dyDescent="0.25">
      <c r="D56" s="2">
        <v>5.5266241392450999</v>
      </c>
      <c r="E56" s="2">
        <v>-77.152782687154001</v>
      </c>
      <c r="G56" s="2">
        <v>5.7479340256508999</v>
      </c>
      <c r="H56" s="2">
        <v>-77.091037629585003</v>
      </c>
      <c r="I56" s="2"/>
      <c r="J56" s="2">
        <v>6.6457212759889996</v>
      </c>
      <c r="K56" s="2">
        <v>-76.045012721158002</v>
      </c>
      <c r="M56" s="2">
        <v>3.2770104419999999</v>
      </c>
      <c r="N56" s="2">
        <f t="shared" si="0"/>
        <v>-84.086168318951394</v>
      </c>
      <c r="P56" s="2">
        <v>6.7152309984235998</v>
      </c>
      <c r="Q56" s="2">
        <v>-75.8219171571277</v>
      </c>
      <c r="S56" s="2">
        <v>8.0783619123660007</v>
      </c>
      <c r="T56" s="2">
        <v>-74.265708661607604</v>
      </c>
      <c r="U56" s="2"/>
      <c r="V56" s="2">
        <v>8.3298471355843997</v>
      </c>
      <c r="W56" s="2">
        <v>-73.981766670814196</v>
      </c>
      <c r="X56" s="2"/>
      <c r="Y56">
        <f t="shared" si="1"/>
        <v>3.2770104419999999</v>
      </c>
      <c r="Z56" s="2">
        <f t="shared" si="2"/>
        <v>-71.464906090773141</v>
      </c>
      <c r="AA56" s="2"/>
      <c r="AB56" s="10"/>
    </row>
    <row r="57" spans="4:28" x14ac:dyDescent="0.25">
      <c r="D57" s="2">
        <v>5.3725127273044002</v>
      </c>
      <c r="E57" s="2">
        <v>-77.071603072163001</v>
      </c>
      <c r="G57" s="2">
        <v>5.5921492659015</v>
      </c>
      <c r="H57" s="2">
        <v>-77.006406417021907</v>
      </c>
      <c r="I57" s="2"/>
      <c r="J57" s="2">
        <v>6.4652595005629001</v>
      </c>
      <c r="K57" s="2">
        <v>-75.948360454343899</v>
      </c>
      <c r="M57" s="2">
        <v>3.0772885169999999</v>
      </c>
      <c r="N57" s="2">
        <f t="shared" si="0"/>
        <v>-84.093714363102904</v>
      </c>
      <c r="P57" s="2">
        <v>6.5294370397153996</v>
      </c>
      <c r="Q57" s="2">
        <v>-75.724964368668793</v>
      </c>
      <c r="S57" s="2">
        <v>7.8521325154986004</v>
      </c>
      <c r="T57" s="2">
        <v>-74.158003243028105</v>
      </c>
      <c r="U57" s="2"/>
      <c r="V57" s="2">
        <v>8.0962846920789993</v>
      </c>
      <c r="W57" s="2">
        <v>-73.872235118969996</v>
      </c>
      <c r="X57" s="2"/>
      <c r="Y57">
        <f t="shared" si="1"/>
        <v>3.0772885169999999</v>
      </c>
      <c r="Z57" s="2">
        <f t="shared" si="2"/>
        <v>-71.47378467230584</v>
      </c>
      <c r="AA57" s="2"/>
      <c r="AB57" s="10"/>
    </row>
    <row r="58" spans="4:28" x14ac:dyDescent="0.25">
      <c r="D58" s="2">
        <v>5.2170027349015999</v>
      </c>
      <c r="E58" s="2">
        <v>-76.992907588278499</v>
      </c>
      <c r="G58" s="2">
        <v>5.4348511983890004</v>
      </c>
      <c r="H58" s="2">
        <v>-76.924272002189198</v>
      </c>
      <c r="I58" s="2"/>
      <c r="J58" s="2">
        <v>6.2831144126821998</v>
      </c>
      <c r="K58" s="2">
        <v>-75.854510437594598</v>
      </c>
      <c r="M58" s="2">
        <v>2.8766269470000001</v>
      </c>
      <c r="N58" s="2">
        <f t="shared" si="0"/>
        <v>-84.100817578712011</v>
      </c>
      <c r="P58" s="2">
        <v>6.3419832013524999</v>
      </c>
      <c r="Q58" s="2">
        <v>-75.630858938685293</v>
      </c>
      <c r="S58" s="2">
        <v>7.6241699979171997</v>
      </c>
      <c r="T58" s="2">
        <v>-74.053498429554594</v>
      </c>
      <c r="U58" s="2"/>
      <c r="V58" s="2">
        <v>7.8613644683916002</v>
      </c>
      <c r="W58" s="2">
        <v>-73.766128100657298</v>
      </c>
      <c r="X58" s="2"/>
      <c r="Y58">
        <f t="shared" si="1"/>
        <v>2.8766269470000001</v>
      </c>
      <c r="Z58" s="2">
        <f t="shared" si="2"/>
        <v>-71.482141947536761</v>
      </c>
      <c r="AA58" s="2"/>
      <c r="AB58" s="10"/>
    </row>
    <row r="59" spans="4:28" x14ac:dyDescent="0.25">
      <c r="D59" s="2">
        <v>5.0604440272671001</v>
      </c>
      <c r="E59" s="2">
        <v>-76.916843056986593</v>
      </c>
      <c r="G59" s="2">
        <v>5.2762214023493996</v>
      </c>
      <c r="H59" s="2">
        <v>-76.844706938640996</v>
      </c>
      <c r="I59" s="2"/>
      <c r="J59" s="2">
        <v>6.0994939136579998</v>
      </c>
      <c r="K59" s="2">
        <v>-75.763542349219307</v>
      </c>
      <c r="M59" s="2">
        <v>2.6751542750000001</v>
      </c>
      <c r="N59" s="2">
        <f t="shared" si="0"/>
        <v>-84.107467264238494</v>
      </c>
      <c r="P59" s="2">
        <v>6.1531207896962004</v>
      </c>
      <c r="Q59" s="2">
        <v>-75.539706529100201</v>
      </c>
      <c r="S59" s="2">
        <v>7.3947659897653004</v>
      </c>
      <c r="T59" s="2">
        <v>-73.952317109262793</v>
      </c>
      <c r="U59" s="2"/>
      <c r="V59" s="2">
        <v>7.6247123393229996</v>
      </c>
      <c r="W59" s="2">
        <v>-73.663262493568396</v>
      </c>
      <c r="X59" s="2"/>
      <c r="Y59">
        <f t="shared" si="1"/>
        <v>2.6751542750000001</v>
      </c>
      <c r="Z59" s="2">
        <f t="shared" si="2"/>
        <v>-71.489965377002036</v>
      </c>
      <c r="AA59" s="2"/>
      <c r="AB59" s="10"/>
    </row>
    <row r="60" spans="4:28" x14ac:dyDescent="0.25">
      <c r="D60" s="2">
        <v>4.9022092741477001</v>
      </c>
      <c r="E60" s="2">
        <v>-76.843086870131302</v>
      </c>
      <c r="G60" s="2">
        <v>5.1162284733960997</v>
      </c>
      <c r="H60" s="2">
        <v>-76.767670445177501</v>
      </c>
      <c r="I60" s="2"/>
      <c r="J60" s="2">
        <v>5.9143564791820999</v>
      </c>
      <c r="K60" s="2">
        <v>-75.675412131614607</v>
      </c>
      <c r="M60" s="2">
        <v>2.4725552180000001</v>
      </c>
      <c r="N60" s="2">
        <f t="shared" si="0"/>
        <v>-84.113666967348067</v>
      </c>
      <c r="P60" s="2">
        <v>5.9629404020188002</v>
      </c>
      <c r="Q60" s="2">
        <v>-75.451532483627204</v>
      </c>
      <c r="S60" s="2">
        <v>7.1640214346414002</v>
      </c>
      <c r="T60" s="2">
        <v>-73.854483308468701</v>
      </c>
      <c r="U60" s="2"/>
      <c r="V60" s="2">
        <v>7.3868296428785003</v>
      </c>
      <c r="W60" s="2">
        <v>-73.563849685925803</v>
      </c>
      <c r="X60" s="2"/>
      <c r="Y60">
        <f t="shared" si="1"/>
        <v>2.4725552180000001</v>
      </c>
      <c r="Z60" s="2">
        <f t="shared" si="2"/>
        <v>-71.497259183089966</v>
      </c>
      <c r="AA60" s="2"/>
      <c r="AB60" s="10"/>
    </row>
    <row r="61" spans="4:28" x14ac:dyDescent="0.25">
      <c r="D61" s="2">
        <v>4.7434826593463999</v>
      </c>
      <c r="E61" s="2">
        <v>-76.772161050904003</v>
      </c>
      <c r="G61" s="2">
        <v>4.9550337879779001</v>
      </c>
      <c r="H61" s="2">
        <v>-76.693215775404497</v>
      </c>
      <c r="I61" s="2"/>
      <c r="J61" s="2">
        <v>5.7278802560975004</v>
      </c>
      <c r="K61" s="2">
        <v>-75.5901914264807</v>
      </c>
      <c r="M61" s="2">
        <v>2.2692615699999998</v>
      </c>
      <c r="N61" s="2">
        <f t="shared" si="0"/>
        <v>-84.119397001683993</v>
      </c>
      <c r="P61" s="2">
        <v>5.7714885972588998</v>
      </c>
      <c r="Q61" s="2">
        <v>-75.366348474173606</v>
      </c>
      <c r="S61" s="2">
        <v>6.9319887804283997</v>
      </c>
      <c r="T61" s="2">
        <v>-73.759995246365605</v>
      </c>
      <c r="U61" s="2"/>
      <c r="V61" s="2">
        <v>7.1473937361245996</v>
      </c>
      <c r="W61" s="2">
        <v>-73.467745785053594</v>
      </c>
      <c r="X61" s="2"/>
      <c r="Y61">
        <f t="shared" si="1"/>
        <v>2.2692615699999998</v>
      </c>
      <c r="Z61" s="2">
        <f t="shared" si="2"/>
        <v>-71.504000251223161</v>
      </c>
      <c r="AA61" s="2"/>
      <c r="AB61" s="10"/>
    </row>
    <row r="62" spans="4:28" x14ac:dyDescent="0.25">
      <c r="D62" s="2">
        <v>4.5832353169826003</v>
      </c>
      <c r="E62" s="2">
        <v>-76.703575294099196</v>
      </c>
      <c r="G62" s="2">
        <v>4.7929241774567002</v>
      </c>
      <c r="H62" s="2">
        <v>-76.621442993743699</v>
      </c>
      <c r="I62" s="2"/>
      <c r="J62" s="2">
        <v>5.5403860150891999</v>
      </c>
      <c r="K62" s="2">
        <v>-75.508012576539699</v>
      </c>
      <c r="M62" s="2">
        <v>2.0652074100000002</v>
      </c>
      <c r="N62" s="2">
        <f t="shared" si="0"/>
        <v>-84.12465404596729</v>
      </c>
      <c r="P62" s="2">
        <v>5.5787160028256002</v>
      </c>
      <c r="Q62" s="2">
        <v>-75.284131515119</v>
      </c>
      <c r="S62" s="2">
        <v>6.6986032244400997</v>
      </c>
      <c r="T62" s="2">
        <v>-73.668815474155195</v>
      </c>
      <c r="U62" s="2"/>
      <c r="V62" s="2">
        <v>6.9066818557446998</v>
      </c>
      <c r="W62" s="2">
        <v>-73.375049277115707</v>
      </c>
      <c r="X62" s="2"/>
      <c r="Y62">
        <f t="shared" si="1"/>
        <v>2.0652074100000002</v>
      </c>
      <c r="Z62" s="2">
        <f t="shared" si="2"/>
        <v>-71.510184717658802</v>
      </c>
      <c r="AA62" s="2"/>
      <c r="AB62" s="10"/>
    </row>
    <row r="63" spans="4:28" x14ac:dyDescent="0.25">
      <c r="D63" s="2">
        <v>4.4214447335077001</v>
      </c>
      <c r="E63" s="2">
        <v>-76.637322716653301</v>
      </c>
      <c r="G63" s="2">
        <v>4.6295528804985002</v>
      </c>
      <c r="H63" s="2">
        <v>-76.552174788517803</v>
      </c>
      <c r="I63" s="2"/>
      <c r="J63" s="2">
        <v>5.3514652155434002</v>
      </c>
      <c r="K63" s="2">
        <v>-75.428684633108602</v>
      </c>
      <c r="M63" s="2">
        <v>1.8605185820000001</v>
      </c>
      <c r="N63" s="2">
        <f t="shared" si="0"/>
        <v>-84.129429872108574</v>
      </c>
      <c r="P63" s="2">
        <v>5.3845294031895001</v>
      </c>
      <c r="Q63" s="2">
        <v>-75.204834600734301</v>
      </c>
      <c r="S63" s="2">
        <v>6.4637334150981003</v>
      </c>
      <c r="T63" s="2">
        <v>-73.580913870910805</v>
      </c>
      <c r="U63" s="2"/>
      <c r="V63" s="2">
        <v>6.6648752958737001</v>
      </c>
      <c r="W63" s="2">
        <v>-73.285818778647197</v>
      </c>
      <c r="X63" s="2"/>
      <c r="Y63">
        <f t="shared" si="1"/>
        <v>1.8605185820000001</v>
      </c>
      <c r="Z63" s="2">
        <f t="shared" si="2"/>
        <v>-71.515802943167984</v>
      </c>
      <c r="AA63" s="2"/>
      <c r="AB63" s="10"/>
    </row>
    <row r="64" spans="4:28" x14ac:dyDescent="0.25">
      <c r="D64" s="2">
        <v>4.2593124203213</v>
      </c>
      <c r="E64" s="2">
        <v>-76.5738688062427</v>
      </c>
      <c r="G64" s="2">
        <v>4.4651017530535997</v>
      </c>
      <c r="H64" s="2">
        <v>-76.485471291287695</v>
      </c>
      <c r="I64" s="2"/>
      <c r="J64" s="2">
        <v>5.1613251645491003</v>
      </c>
      <c r="K64" s="2">
        <v>-75.352279326544107</v>
      </c>
      <c r="M64" s="2">
        <v>1.655365239</v>
      </c>
      <c r="N64" s="2">
        <f t="shared" si="0"/>
        <v>-84.133716582149816</v>
      </c>
      <c r="P64" s="2">
        <v>5.1891863365689996</v>
      </c>
      <c r="Q64" s="2">
        <v>-75.128542245371406</v>
      </c>
      <c r="S64" s="2">
        <v>6.2276668204494996</v>
      </c>
      <c r="T64" s="2">
        <v>-73.496422665166904</v>
      </c>
      <c r="U64" s="2"/>
      <c r="V64" s="2">
        <v>6.4215802275972003</v>
      </c>
      <c r="W64" s="2">
        <v>-73.199915790425493</v>
      </c>
      <c r="X64" s="2"/>
      <c r="Y64">
        <f t="shared" si="1"/>
        <v>1.655365239</v>
      </c>
      <c r="Z64" s="2">
        <f t="shared" si="2"/>
        <v>-71.520845674009692</v>
      </c>
      <c r="AA64" s="2"/>
      <c r="AB64" s="10"/>
    </row>
    <row r="65" spans="4:28" x14ac:dyDescent="0.25">
      <c r="D65" s="2">
        <v>4.0957290863802003</v>
      </c>
      <c r="E65" s="2">
        <v>-76.512753810342701</v>
      </c>
      <c r="G65" s="2">
        <v>4.2996129531177001</v>
      </c>
      <c r="H65" s="2">
        <v>-76.421329213809599</v>
      </c>
      <c r="I65" s="2"/>
      <c r="J65" s="2">
        <v>4.9700129725449997</v>
      </c>
      <c r="K65" s="2">
        <v>-75.278792730860403</v>
      </c>
      <c r="M65" s="2">
        <v>1.4495573129999999</v>
      </c>
      <c r="N65" s="2">
        <f t="shared" si="0"/>
        <v>-84.137514127744041</v>
      </c>
      <c r="P65" s="2">
        <v>4.9928248973603004</v>
      </c>
      <c r="Q65" s="2">
        <v>-75.0552782004644</v>
      </c>
      <c r="S65" s="2">
        <v>5.9905572105726002</v>
      </c>
      <c r="T65" s="2">
        <v>-73.4153792021459</v>
      </c>
      <c r="U65" s="2"/>
      <c r="V65" s="2">
        <v>6.1771248453665004</v>
      </c>
      <c r="W65" s="2">
        <v>-73.117447760510004</v>
      </c>
      <c r="X65" s="2"/>
      <c r="Y65">
        <f t="shared" si="1"/>
        <v>1.4495573129999999</v>
      </c>
      <c r="Z65" s="2">
        <f t="shared" si="2"/>
        <v>-71.525312887091445</v>
      </c>
      <c r="AA65" s="2"/>
      <c r="AB65" s="10"/>
    </row>
    <row r="66" spans="4:28" x14ac:dyDescent="0.25">
      <c r="D66" s="2">
        <v>3.9313211905297001</v>
      </c>
      <c r="E66" s="2">
        <v>-76.454202550808304</v>
      </c>
      <c r="G66" s="2">
        <v>4.1330841732719996</v>
      </c>
      <c r="H66" s="2">
        <v>-76.359731486259406</v>
      </c>
      <c r="I66" s="2"/>
      <c r="J66" s="2">
        <v>4.7775236723901999</v>
      </c>
      <c r="K66" s="2">
        <v>-75.208207177530795</v>
      </c>
      <c r="M66" s="2">
        <v>1.243301912</v>
      </c>
      <c r="N66" s="2">
        <f t="shared" si="0"/>
        <v>-84.140814711741513</v>
      </c>
      <c r="P66" s="2">
        <v>4.7954924955419003</v>
      </c>
      <c r="Q66" s="2">
        <v>-74.985034744025498</v>
      </c>
      <c r="S66" s="2">
        <v>5.7524629338021001</v>
      </c>
      <c r="T66" s="2">
        <v>-73.337745869448199</v>
      </c>
      <c r="U66" s="2"/>
      <c r="V66" s="2">
        <v>5.9316869953779001</v>
      </c>
      <c r="W66" s="2">
        <v>-73.038430352592997</v>
      </c>
      <c r="X66" s="2"/>
      <c r="Y66">
        <f t="shared" si="1"/>
        <v>1.243301912</v>
      </c>
      <c r="Z66" s="2">
        <f t="shared" si="2"/>
        <v>-71.529195440432702</v>
      </c>
      <c r="AA66" s="2"/>
      <c r="AB66" s="10"/>
    </row>
    <row r="67" spans="4:28" x14ac:dyDescent="0.25">
      <c r="D67" s="2">
        <v>3.7664375545388</v>
      </c>
      <c r="E67" s="2">
        <v>-76.398307794958001</v>
      </c>
      <c r="G67" s="2">
        <v>3.9656482690374002</v>
      </c>
      <c r="H67" s="2">
        <v>-76.300707552765303</v>
      </c>
      <c r="I67" s="2"/>
      <c r="J67" s="2">
        <v>4.5840050828147003</v>
      </c>
      <c r="K67" s="2">
        <v>-75.140568515759895</v>
      </c>
      <c r="M67" s="2">
        <v>1.036664673</v>
      </c>
      <c r="N67" s="2">
        <f t="shared" si="0"/>
        <v>-84.143614293395757</v>
      </c>
      <c r="P67" s="2">
        <v>4.5970871701259002</v>
      </c>
      <c r="Q67" s="2">
        <v>-74.917760259965206</v>
      </c>
      <c r="S67" s="2">
        <v>5.5132652913533002</v>
      </c>
      <c r="T67" s="2">
        <v>-73.263424694561493</v>
      </c>
      <c r="U67" s="2"/>
      <c r="V67" s="2">
        <v>5.6851458049222003</v>
      </c>
      <c r="W67" s="2">
        <v>-72.962766744653706</v>
      </c>
      <c r="X67" s="2"/>
      <c r="Y67">
        <f t="shared" si="1"/>
        <v>1.036664673</v>
      </c>
      <c r="Z67" s="2">
        <f t="shared" si="2"/>
        <v>-71.532488607315727</v>
      </c>
      <c r="AA67" s="2"/>
      <c r="AB67" s="10"/>
    </row>
    <row r="68" spans="4:28" x14ac:dyDescent="0.25">
      <c r="D68" s="2">
        <v>3.6006183976888999</v>
      </c>
      <c r="E68" s="2">
        <v>-76.344888715602806</v>
      </c>
      <c r="G68" s="2">
        <v>3.7974667447638999</v>
      </c>
      <c r="H68" s="2">
        <v>-76.244287638806</v>
      </c>
      <c r="I68" s="2"/>
      <c r="J68" s="2">
        <v>4.3896374261849997</v>
      </c>
      <c r="K68" s="2">
        <v>-75.075927414513998</v>
      </c>
      <c r="M68" s="2">
        <v>0.82971044910000002</v>
      </c>
      <c r="N68" s="2">
        <f t="shared" si="0"/>
        <v>-84.145909470221156</v>
      </c>
      <c r="P68" s="2">
        <v>4.3978005077977</v>
      </c>
      <c r="Q68" s="2">
        <v>-74.853510449041295</v>
      </c>
      <c r="S68" s="2">
        <v>5.2731934682133996</v>
      </c>
      <c r="T68" s="2">
        <v>-73.192452590469898</v>
      </c>
      <c r="U68" s="2"/>
      <c r="V68" s="2">
        <v>5.4375845239096998</v>
      </c>
      <c r="W68" s="2">
        <v>-72.890443932745399</v>
      </c>
      <c r="X68" s="2"/>
      <c r="Y68">
        <f t="shared" si="1"/>
        <v>0.82971044910000002</v>
      </c>
      <c r="Z68" s="2">
        <f t="shared" si="2"/>
        <v>-71.535188408018158</v>
      </c>
      <c r="AA68" s="2"/>
      <c r="AB68" s="10"/>
    </row>
    <row r="69" spans="4:28" x14ac:dyDescent="0.25">
      <c r="D69" s="2">
        <v>3.4346845146285001</v>
      </c>
      <c r="E69" s="2">
        <v>-76.294179320917394</v>
      </c>
      <c r="G69" s="2">
        <v>3.6285087476824001</v>
      </c>
      <c r="H69" s="2">
        <v>-76.190438201586502</v>
      </c>
      <c r="I69" s="2"/>
      <c r="J69" s="2">
        <v>4.1943785683478998</v>
      </c>
      <c r="K69" s="2">
        <v>-75.014264275874197</v>
      </c>
      <c r="M69" s="2">
        <v>0.62250342270000003</v>
      </c>
      <c r="N69" s="2">
        <f t="shared" si="0"/>
        <v>-84.147697469917304</v>
      </c>
      <c r="P69" s="2">
        <v>4.1972287362851999</v>
      </c>
      <c r="Q69" s="2">
        <v>-74.792158415285996</v>
      </c>
      <c r="S69" s="2">
        <v>5.0317550407956002</v>
      </c>
      <c r="T69" s="2">
        <v>-73.124678888901201</v>
      </c>
      <c r="U69" s="2"/>
      <c r="V69" s="2">
        <v>5.189211758501</v>
      </c>
      <c r="W69" s="2">
        <v>-72.8215053499801</v>
      </c>
      <c r="X69" s="2"/>
      <c r="Y69">
        <f t="shared" si="1"/>
        <v>0.62250342270000003</v>
      </c>
      <c r="Z69" s="2">
        <f t="shared" si="2"/>
        <v>-71.537291600176815</v>
      </c>
      <c r="AA69" s="2"/>
      <c r="AB69" s="10"/>
    </row>
    <row r="70" spans="4:28" x14ac:dyDescent="0.25">
      <c r="D70" s="2">
        <v>3.2679462476032999</v>
      </c>
      <c r="E70" s="2">
        <v>-76.245938437720099</v>
      </c>
      <c r="G70" s="2">
        <v>3.4585255163164002</v>
      </c>
      <c r="H70" s="2">
        <v>-76.139069745104607</v>
      </c>
      <c r="I70" s="2"/>
      <c r="J70" s="2">
        <v>3.9979386317522998</v>
      </c>
      <c r="K70" s="2">
        <v>-74.955485168143099</v>
      </c>
      <c r="M70" s="2">
        <v>0.41510724409999999</v>
      </c>
      <c r="N70" s="2">
        <f t="shared" si="0"/>
        <v>-84.148976143360741</v>
      </c>
      <c r="P70" s="2">
        <v>3.9958491223363999</v>
      </c>
      <c r="Q70" s="2">
        <v>-74.7338436735226</v>
      </c>
      <c r="S70" s="2">
        <v>4.7895150374369004</v>
      </c>
      <c r="T70" s="2">
        <v>-73.060257045788504</v>
      </c>
      <c r="U70" s="2"/>
      <c r="V70" s="2">
        <v>4.9398739392611999</v>
      </c>
      <c r="W70" s="2">
        <v>-72.755892646500797</v>
      </c>
      <c r="X70" s="2"/>
      <c r="Y70">
        <f t="shared" si="1"/>
        <v>0.41510724409999999</v>
      </c>
      <c r="Z70" s="2">
        <f t="shared" si="2"/>
        <v>-71.538795670432535</v>
      </c>
      <c r="AA70" s="2"/>
      <c r="AB70" s="10"/>
    </row>
    <row r="71" spans="4:28" x14ac:dyDescent="0.25">
      <c r="D71" s="2">
        <v>3.1004086551131</v>
      </c>
      <c r="E71" s="2">
        <v>-76.200156924916001</v>
      </c>
      <c r="G71" s="2">
        <v>3.2878035687598</v>
      </c>
      <c r="H71" s="2">
        <v>-76.090265111273297</v>
      </c>
      <c r="I71" s="2"/>
      <c r="J71" s="2">
        <v>3.8006532037259002</v>
      </c>
      <c r="K71" s="2">
        <v>-74.899670787175197</v>
      </c>
      <c r="M71" s="2">
        <v>0.20758516730000001</v>
      </c>
      <c r="N71" s="2">
        <f t="shared" si="0"/>
        <v>-84.149743959196442</v>
      </c>
      <c r="P71" s="2">
        <v>3.7937016344380998</v>
      </c>
      <c r="Q71" s="2">
        <v>-74.678547915933095</v>
      </c>
      <c r="S71" s="2">
        <v>4.5465087958044004</v>
      </c>
      <c r="T71" s="2">
        <v>-72.999175181788502</v>
      </c>
      <c r="U71" s="2"/>
      <c r="V71" s="2">
        <v>4.6895035689922997</v>
      </c>
      <c r="W71" s="2">
        <v>-72.693574989547898</v>
      </c>
      <c r="X71" s="2"/>
      <c r="Y71">
        <f t="shared" si="1"/>
        <v>0.20758516730000001</v>
      </c>
      <c r="Z71" s="2">
        <f t="shared" si="2"/>
        <v>-71.539698827981638</v>
      </c>
      <c r="AA71" s="2"/>
      <c r="AB71" s="10"/>
    </row>
    <row r="72" spans="4:28" x14ac:dyDescent="0.25">
      <c r="D72" s="2">
        <v>2.9326113078548999</v>
      </c>
      <c r="E72" s="2">
        <v>-76.156961370175097</v>
      </c>
      <c r="G72" s="2">
        <v>3.1166323853738001</v>
      </c>
      <c r="H72" s="2">
        <v>-76.044092305276493</v>
      </c>
      <c r="I72" s="2"/>
      <c r="J72" s="2">
        <v>3.6028617124539002</v>
      </c>
      <c r="K72" s="2">
        <v>-74.846880428045594</v>
      </c>
      <c r="M72" s="2">
        <v>1.788576E-7</v>
      </c>
      <c r="N72" s="2">
        <f t="shared" si="0"/>
        <v>-84.15</v>
      </c>
      <c r="P72" s="2">
        <v>3.5907364253679002</v>
      </c>
      <c r="Q72" s="2">
        <v>-74.6262300782099</v>
      </c>
      <c r="S72" s="2">
        <v>4.3026653386528997</v>
      </c>
      <c r="T72" s="2">
        <v>-72.941392512910497</v>
      </c>
      <c r="U72" s="2"/>
      <c r="V72" s="2">
        <v>4.4383847822315996</v>
      </c>
      <c r="W72" s="2">
        <v>-72.634604571835595</v>
      </c>
      <c r="X72" s="2"/>
      <c r="Y72">
        <f t="shared" si="1"/>
        <v>1.788576E-7</v>
      </c>
      <c r="Z72" s="2">
        <f t="shared" si="2"/>
        <v>-71.540000000000006</v>
      </c>
      <c r="AA72" s="2"/>
      <c r="AB72" s="10"/>
    </row>
    <row r="73" spans="4:28" x14ac:dyDescent="0.25">
      <c r="D73" s="2">
        <v>2.7641862683133001</v>
      </c>
      <c r="E73" s="2">
        <v>-76.116234984363899</v>
      </c>
      <c r="G73" s="2">
        <v>2.9446354923071998</v>
      </c>
      <c r="H73" s="2">
        <v>-76.0004348213957</v>
      </c>
      <c r="I73" s="2"/>
      <c r="J73" s="2">
        <v>3.4041317851795001</v>
      </c>
      <c r="K73" s="2">
        <v>-74.796967945905095</v>
      </c>
      <c r="M73" s="2">
        <v>-0.2075030253</v>
      </c>
      <c r="N73" s="2">
        <f t="shared" ref="N73:N136" si="3">-SQRT($N$5^2-M73^2)</f>
        <v>-84.149744161788703</v>
      </c>
      <c r="P73" s="2">
        <v>3.3872645484889001</v>
      </c>
      <c r="Q73" s="2">
        <v>-74.576943639521502</v>
      </c>
      <c r="S73" s="2">
        <v>4.0583496209375998</v>
      </c>
      <c r="T73" s="2">
        <v>-72.886964687574803</v>
      </c>
      <c r="U73" s="2"/>
      <c r="V73" s="2">
        <v>4.1867028707775997</v>
      </c>
      <c r="W73" s="2">
        <v>-72.578998664445507</v>
      </c>
      <c r="X73" s="2"/>
      <c r="Y73">
        <f t="shared" ref="Y73:Y136" si="4">M73</f>
        <v>-0.2075030253</v>
      </c>
      <c r="Z73" s="2">
        <f t="shared" ref="Z73:Z136" si="5">-SQRT($Z$5^2-Y73^2)</f>
        <v>-71.539699066284115</v>
      </c>
      <c r="AA73" s="2"/>
      <c r="AB73" s="10"/>
    </row>
    <row r="74" spans="4:28" x14ac:dyDescent="0.25">
      <c r="D74" s="2">
        <v>2.5949889036357998</v>
      </c>
      <c r="E74" s="2">
        <v>-76.077935460855201</v>
      </c>
      <c r="G74" s="2">
        <v>2.7719959302478001</v>
      </c>
      <c r="H74" s="2">
        <v>-75.959328239486396</v>
      </c>
      <c r="I74" s="2"/>
      <c r="J74" s="2">
        <v>3.2046752623388999</v>
      </c>
      <c r="K74" s="2">
        <v>-74.749968439940702</v>
      </c>
      <c r="M74" s="2">
        <v>-0.41480982150000001</v>
      </c>
      <c r="N74" s="2">
        <f t="shared" si="3"/>
        <v>-84.14897761002203</v>
      </c>
      <c r="P74" s="2">
        <v>3.1827638308419002</v>
      </c>
      <c r="Q74" s="2">
        <v>-74.530550454411198</v>
      </c>
      <c r="S74" s="2">
        <v>3.8129268761014998</v>
      </c>
      <c r="T74" s="2">
        <v>-72.835734626734506</v>
      </c>
      <c r="U74" s="2"/>
      <c r="V74" s="2">
        <v>3.9340465205604001</v>
      </c>
      <c r="W74" s="2">
        <v>-72.526654608611594</v>
      </c>
      <c r="X74" s="2"/>
      <c r="Y74">
        <f t="shared" si="4"/>
        <v>-0.41480982150000001</v>
      </c>
      <c r="Z74" s="2">
        <f t="shared" si="5"/>
        <v>-71.538797395622936</v>
      </c>
      <c r="AA74" s="2"/>
      <c r="AB74" s="10"/>
    </row>
    <row r="75" spans="4:28" x14ac:dyDescent="0.25">
      <c r="D75" s="2">
        <v>2.4260604250718001</v>
      </c>
      <c r="E75" s="2">
        <v>-76.042273165872103</v>
      </c>
      <c r="G75" s="2">
        <v>2.5987491312320001</v>
      </c>
      <c r="H75" s="2">
        <v>-75.920767475709198</v>
      </c>
      <c r="I75" s="2"/>
      <c r="J75" s="2">
        <v>3.0045325596872998</v>
      </c>
      <c r="K75" s="2">
        <v>-74.705873315585293</v>
      </c>
      <c r="M75" s="2">
        <v>-0.62225852349999999</v>
      </c>
      <c r="N75" s="2">
        <f t="shared" si="3"/>
        <v>-84.147699281263371</v>
      </c>
      <c r="P75" s="2">
        <v>2.9778651041487998</v>
      </c>
      <c r="Q75" s="2">
        <v>-74.487182150984793</v>
      </c>
      <c r="S75" s="2">
        <v>3.5671443874326001</v>
      </c>
      <c r="T75" s="2">
        <v>-72.787853461566201</v>
      </c>
      <c r="U75" s="2"/>
      <c r="V75" s="2">
        <v>3.6807482274335999</v>
      </c>
      <c r="W75" s="2">
        <v>-72.4776373396503</v>
      </c>
      <c r="X75" s="2"/>
      <c r="Y75">
        <f t="shared" si="4"/>
        <v>-0.62225852349999999</v>
      </c>
      <c r="Z75" s="2">
        <f t="shared" si="5"/>
        <v>-71.537293730822199</v>
      </c>
      <c r="AA75" s="2"/>
      <c r="AB75" s="10"/>
    </row>
    <row r="76" spans="4:28" x14ac:dyDescent="0.25">
      <c r="D76" s="2">
        <v>2.2564869096322</v>
      </c>
      <c r="E76" s="2">
        <v>-76.009029661632098</v>
      </c>
      <c r="G76" s="2">
        <v>2.4248846665324999</v>
      </c>
      <c r="H76" s="2">
        <v>-75.884741140163598</v>
      </c>
      <c r="I76" s="2"/>
      <c r="J76" s="2">
        <v>2.8036913353706998</v>
      </c>
      <c r="K76" s="2">
        <v>-74.6646652932249</v>
      </c>
      <c r="M76" s="2">
        <v>-0.82941766520000004</v>
      </c>
      <c r="N76" s="2">
        <f t="shared" si="3"/>
        <v>-84.145912356671587</v>
      </c>
      <c r="P76" s="2">
        <v>2.7720596514001001</v>
      </c>
      <c r="Q76" s="2">
        <v>-74.446713994493294</v>
      </c>
      <c r="S76" s="2">
        <v>3.3203822039986002</v>
      </c>
      <c r="T76" s="2">
        <v>-72.743189974761805</v>
      </c>
      <c r="U76" s="2"/>
      <c r="V76" s="2">
        <v>3.4269754004559001</v>
      </c>
      <c r="W76" s="2">
        <v>-72.431963161121701</v>
      </c>
      <c r="X76" s="2"/>
      <c r="Y76">
        <f t="shared" si="4"/>
        <v>-0.82941766520000004</v>
      </c>
      <c r="Z76" s="2">
        <f t="shared" si="5"/>
        <v>-71.535191803312131</v>
      </c>
      <c r="AA76" s="2"/>
      <c r="AB76" s="10"/>
    </row>
    <row r="77" spans="4:28" x14ac:dyDescent="0.25">
      <c r="D77" s="2">
        <v>2.0862652575823999</v>
      </c>
      <c r="E77" s="2">
        <v>-75.978202185097501</v>
      </c>
      <c r="G77" s="2">
        <v>2.2505329559806002</v>
      </c>
      <c r="H77" s="2">
        <v>-75.851264007649704</v>
      </c>
      <c r="I77" s="2"/>
      <c r="J77" s="2">
        <v>2.6023002388810998</v>
      </c>
      <c r="K77" s="2">
        <v>-74.626365049279698</v>
      </c>
      <c r="M77" s="2">
        <v>-1.0363645690000001</v>
      </c>
      <c r="N77" s="2">
        <f t="shared" si="3"/>
        <v>-84.143617990196518</v>
      </c>
      <c r="P77" s="2">
        <v>2.5657918545862999</v>
      </c>
      <c r="Q77" s="2">
        <v>-74.409217428049701</v>
      </c>
      <c r="S77" s="2">
        <v>3.0731657114747</v>
      </c>
      <c r="T77" s="2">
        <v>-72.701818813045193</v>
      </c>
      <c r="U77" s="2"/>
      <c r="V77" s="2">
        <v>3.1725858213619</v>
      </c>
      <c r="W77" s="2">
        <v>-72.389574936236102</v>
      </c>
      <c r="X77" s="2"/>
      <c r="Y77">
        <f t="shared" si="4"/>
        <v>-1.0363645690000001</v>
      </c>
      <c r="Z77" s="2">
        <f t="shared" si="5"/>
        <v>-71.532492955859738</v>
      </c>
      <c r="AA77" s="2"/>
      <c r="AB77" s="10"/>
    </row>
    <row r="78" spans="4:28" x14ac:dyDescent="0.25">
      <c r="D78" s="2">
        <v>1.9156131054269001</v>
      </c>
      <c r="E78" s="2">
        <v>-75.949825517466806</v>
      </c>
      <c r="G78" s="2">
        <v>2.0758526930493999</v>
      </c>
      <c r="H78" s="2">
        <v>-75.820350195169297</v>
      </c>
      <c r="I78" s="2"/>
      <c r="J78" s="2">
        <v>2.4005416514946001</v>
      </c>
      <c r="K78" s="2">
        <v>-74.590987349534402</v>
      </c>
      <c r="M78" s="2">
        <v>-1.2429784639999999</v>
      </c>
      <c r="N78" s="2">
        <f t="shared" si="3"/>
        <v>-84.140819490530475</v>
      </c>
      <c r="P78" s="2">
        <v>2.3591223494158999</v>
      </c>
      <c r="Q78" s="2">
        <v>-74.374681468899993</v>
      </c>
      <c r="S78" s="2">
        <v>2.8255602007095999</v>
      </c>
      <c r="T78" s="2">
        <v>-72.663722188520396</v>
      </c>
      <c r="U78" s="2"/>
      <c r="V78" s="2">
        <v>2.9176534110137</v>
      </c>
      <c r="W78" s="2">
        <v>-72.350460773184395</v>
      </c>
      <c r="X78" s="2"/>
      <c r="Y78">
        <f t="shared" si="4"/>
        <v>-1.2429784639999999</v>
      </c>
      <c r="Z78" s="2">
        <f t="shared" si="5"/>
        <v>-71.529201061790374</v>
      </c>
      <c r="AA78" s="2"/>
      <c r="AB78" s="10"/>
    </row>
    <row r="79" spans="4:28" x14ac:dyDescent="0.25">
      <c r="D79" s="2">
        <v>1.7444136441342999</v>
      </c>
      <c r="E79" s="2">
        <v>-75.923875669392601</v>
      </c>
      <c r="G79" s="2">
        <v>1.9008038600634001</v>
      </c>
      <c r="H79" s="2">
        <v>-75.791975972472997</v>
      </c>
      <c r="I79" s="2"/>
      <c r="J79" s="2">
        <v>2.1983670735040999</v>
      </c>
      <c r="K79" s="2">
        <v>-74.5585118767453</v>
      </c>
      <c r="M79" s="2">
        <v>-1.449093263</v>
      </c>
      <c r="N79" s="2">
        <f t="shared" si="3"/>
        <v>-84.137522121317119</v>
      </c>
      <c r="P79" s="2">
        <v>2.1520914840190999</v>
      </c>
      <c r="Q79" s="2">
        <v>-74.343100969519</v>
      </c>
      <c r="S79" s="2">
        <v>2.5776068466101001</v>
      </c>
      <c r="T79" s="2">
        <v>-72.628889028215497</v>
      </c>
      <c r="U79" s="2"/>
      <c r="V79" s="2">
        <v>2.662385435794</v>
      </c>
      <c r="W79" s="2">
        <v>-72.314640608864806</v>
      </c>
      <c r="X79" s="2"/>
      <c r="Y79">
        <f t="shared" si="4"/>
        <v>-1.449093263</v>
      </c>
      <c r="Z79" s="2">
        <f t="shared" si="5"/>
        <v>-71.525322290187049</v>
      </c>
      <c r="AA79" s="2"/>
      <c r="AB79" s="10"/>
    </row>
    <row r="80" spans="4:28" x14ac:dyDescent="0.25">
      <c r="D80" s="2">
        <v>1.5726817294166</v>
      </c>
      <c r="E80" s="2">
        <v>-75.900354855308194</v>
      </c>
      <c r="G80" s="2">
        <v>1.7252099412199999</v>
      </c>
      <c r="H80" s="2">
        <v>-75.766104823031895</v>
      </c>
      <c r="I80" s="2"/>
      <c r="J80" s="2">
        <v>1.9955709138458999</v>
      </c>
      <c r="K80" s="2">
        <v>-74.528902210497805</v>
      </c>
      <c r="M80" s="2">
        <v>-1.654902039</v>
      </c>
      <c r="N80" s="2">
        <f t="shared" si="3"/>
        <v>-84.133725694523449</v>
      </c>
      <c r="P80" s="2">
        <v>1.9446134968094999</v>
      </c>
      <c r="Q80" s="2">
        <v>-74.314452450528407</v>
      </c>
      <c r="S80" s="2">
        <v>2.3291942041659</v>
      </c>
      <c r="T80" s="2">
        <v>-72.597299948072802</v>
      </c>
      <c r="U80" s="2"/>
      <c r="V80" s="2">
        <v>2.4064391051299001</v>
      </c>
      <c r="W80" s="2">
        <v>-72.282072046385395</v>
      </c>
      <c r="X80" s="2"/>
      <c r="Y80">
        <f t="shared" si="4"/>
        <v>-1.654902039</v>
      </c>
      <c r="Z80" s="2">
        <f t="shared" si="5"/>
        <v>-71.520856393371815</v>
      </c>
      <c r="AA80" s="2"/>
      <c r="AB80" s="10"/>
    </row>
    <row r="81" spans="4:28" x14ac:dyDescent="0.25">
      <c r="D81" s="2">
        <v>1.4003240491907001</v>
      </c>
      <c r="E81" s="2">
        <v>-75.879254185970197</v>
      </c>
      <c r="G81" s="2">
        <v>1.5491915777051</v>
      </c>
      <c r="H81" s="2">
        <v>-75.742750192828396</v>
      </c>
      <c r="I81" s="2"/>
      <c r="J81" s="2">
        <v>1.7922917214056999</v>
      </c>
      <c r="K81" s="2">
        <v>-74.502173939597</v>
      </c>
      <c r="M81" s="2">
        <v>-1.860196857</v>
      </c>
      <c r="N81" s="2">
        <f t="shared" si="3"/>
        <v>-84.129436986427095</v>
      </c>
      <c r="P81" s="2">
        <v>1.7364456350371</v>
      </c>
      <c r="Q81" s="2">
        <v>-74.288698666283395</v>
      </c>
      <c r="S81" s="2">
        <v>2.0800231179158999</v>
      </c>
      <c r="T81" s="2">
        <v>-72.568922942674405</v>
      </c>
      <c r="U81" s="2"/>
      <c r="V81" s="2">
        <v>2.1502407723291999</v>
      </c>
      <c r="W81" s="2">
        <v>-72.252819880734293</v>
      </c>
      <c r="X81" s="2"/>
      <c r="Y81">
        <f t="shared" si="4"/>
        <v>-1.860196857</v>
      </c>
      <c r="Z81" s="2">
        <f t="shared" si="5"/>
        <v>-71.515811312277009</v>
      </c>
      <c r="AA81" s="2"/>
      <c r="AB81" s="10"/>
    </row>
    <row r="82" spans="4:28" x14ac:dyDescent="0.25">
      <c r="D82" s="2">
        <v>1.2272905649134001</v>
      </c>
      <c r="E82" s="2">
        <v>-75.860576720657903</v>
      </c>
      <c r="G82" s="2">
        <v>1.3728776815015</v>
      </c>
      <c r="H82" s="2">
        <v>-75.721922356192493</v>
      </c>
      <c r="I82" s="2"/>
      <c r="J82" s="2">
        <v>1.5886774812364</v>
      </c>
      <c r="K82" s="2">
        <v>-74.478340099075893</v>
      </c>
      <c r="M82" s="2">
        <v>-2.0649100300000001</v>
      </c>
      <c r="N82" s="2">
        <f t="shared" si="3"/>
        <v>-84.124661345933546</v>
      </c>
      <c r="P82" s="2">
        <v>1.5280330522509</v>
      </c>
      <c r="Q82" s="2">
        <v>-74.265892032203197</v>
      </c>
      <c r="S82" s="2">
        <v>1.8306201823813</v>
      </c>
      <c r="T82" s="2">
        <v>-72.543806836888095</v>
      </c>
      <c r="U82" s="2"/>
      <c r="V82" s="2">
        <v>1.8936407287542001</v>
      </c>
      <c r="W82" s="2">
        <v>-72.226863680847799</v>
      </c>
      <c r="X82" s="2"/>
      <c r="Y82">
        <f t="shared" si="4"/>
        <v>-2.0649100300000001</v>
      </c>
      <c r="Z82" s="2">
        <f t="shared" si="5"/>
        <v>-71.510193305346377</v>
      </c>
      <c r="AA82" s="2"/>
      <c r="AB82" s="10"/>
    </row>
    <row r="83" spans="4:28" x14ac:dyDescent="0.25">
      <c r="D83" s="2">
        <v>1.0540273416834001</v>
      </c>
      <c r="E83" s="2">
        <v>-75.844373377439595</v>
      </c>
      <c r="G83" s="2">
        <v>1.1964254138427</v>
      </c>
      <c r="H83" s="2">
        <v>-75.703630228905197</v>
      </c>
      <c r="I83" s="2"/>
      <c r="J83" s="2">
        <v>1.3849087548234</v>
      </c>
      <c r="K83" s="2">
        <v>-74.457413101865598</v>
      </c>
      <c r="M83" s="2">
        <v>-2.2689726320000001</v>
      </c>
      <c r="N83" s="2">
        <f t="shared" si="3"/>
        <v>-84.119404795773704</v>
      </c>
      <c r="P83" s="2">
        <v>1.3194329302223</v>
      </c>
      <c r="Q83" s="2">
        <v>-74.246028728214398</v>
      </c>
      <c r="S83" s="2">
        <v>1.5810482230677001</v>
      </c>
      <c r="T83" s="2">
        <v>-72.521926369076596</v>
      </c>
      <c r="U83" s="2"/>
      <c r="V83" s="2">
        <v>1.6367098907487001</v>
      </c>
      <c r="W83" s="2">
        <v>-72.204203557587803</v>
      </c>
      <c r="X83" s="2"/>
      <c r="Y83">
        <f t="shared" si="4"/>
        <v>-2.2689726320000001</v>
      </c>
      <c r="Z83" s="2">
        <f t="shared" si="5"/>
        <v>-71.504009420418072</v>
      </c>
      <c r="AA83" s="2"/>
      <c r="AB83" s="10"/>
    </row>
    <row r="84" spans="4:28" x14ac:dyDescent="0.25">
      <c r="D84" s="2">
        <v>0.88046039889979999</v>
      </c>
      <c r="E84" s="2">
        <v>-75.830634168443694</v>
      </c>
      <c r="G84" s="2">
        <v>1.0197911657500001</v>
      </c>
      <c r="H84" s="2">
        <v>-75.687860780994299</v>
      </c>
      <c r="I84" s="2"/>
      <c r="J84" s="2">
        <v>1.1809349581751001</v>
      </c>
      <c r="K84" s="2">
        <v>-74.439373351927301</v>
      </c>
      <c r="M84" s="2">
        <v>-2.4723143479999998</v>
      </c>
      <c r="N84" s="2">
        <f t="shared" si="3"/>
        <v>-84.113674047473836</v>
      </c>
      <c r="P84" s="2">
        <v>1.1106843254492</v>
      </c>
      <c r="Q84" s="2">
        <v>-74.229097401093199</v>
      </c>
      <c r="S84" s="2">
        <v>1.331347565423</v>
      </c>
      <c r="T84" s="2">
        <v>-72.503248082245094</v>
      </c>
      <c r="U84" s="2"/>
      <c r="V84" s="2">
        <v>1.3796566381085</v>
      </c>
      <c r="W84" s="2">
        <v>-72.184840354593604</v>
      </c>
      <c r="X84" s="2"/>
      <c r="Y84">
        <f t="shared" si="4"/>
        <v>-2.4723143479999998</v>
      </c>
      <c r="Z84" s="2">
        <f t="shared" si="5"/>
        <v>-71.497267512574723</v>
      </c>
      <c r="AA84" s="2"/>
      <c r="AB84" s="10"/>
    </row>
    <row r="85" spans="4:28" x14ac:dyDescent="0.25">
      <c r="D85" s="2">
        <v>0.70655099426120005</v>
      </c>
      <c r="E85" s="2">
        <v>-75.819357604353598</v>
      </c>
      <c r="G85" s="2">
        <v>0.84284273107270002</v>
      </c>
      <c r="H85" s="2">
        <v>-75.674601629483305</v>
      </c>
      <c r="I85" s="2"/>
      <c r="J85" s="2">
        <v>0.97660374442300002</v>
      </c>
      <c r="K85" s="2">
        <v>-74.4241923465637</v>
      </c>
      <c r="M85" s="2">
        <v>-2.6748633210000001</v>
      </c>
      <c r="N85" s="2">
        <f t="shared" si="3"/>
        <v>-84.107476517928959</v>
      </c>
      <c r="P85" s="2">
        <v>0.90157236324669998</v>
      </c>
      <c r="Q85" s="2">
        <v>-74.215069409693001</v>
      </c>
      <c r="S85" s="2">
        <v>1.0812537731495999</v>
      </c>
      <c r="T85" s="2">
        <v>-72.487725673247098</v>
      </c>
      <c r="U85" s="2"/>
      <c r="V85" s="2">
        <v>1.1221465926425001</v>
      </c>
      <c r="W85" s="2">
        <v>-72.168732876886807</v>
      </c>
      <c r="X85" s="2"/>
      <c r="Y85">
        <f t="shared" si="4"/>
        <v>-2.6748633210000001</v>
      </c>
      <c r="Z85" s="2">
        <f t="shared" si="5"/>
        <v>-71.489976263906883</v>
      </c>
      <c r="AA85" s="2"/>
      <c r="AB85" s="10"/>
    </row>
    <row r="86" spans="4:28" x14ac:dyDescent="0.25">
      <c r="D86" s="2">
        <v>0.53246308845479995</v>
      </c>
      <c r="E86" s="2">
        <v>-75.810555400491893</v>
      </c>
      <c r="G86" s="2">
        <v>0.66563382817280004</v>
      </c>
      <c r="H86" s="2">
        <v>-75.663861477061502</v>
      </c>
      <c r="I86" s="2"/>
      <c r="J86" s="2">
        <v>0.77197650734209999</v>
      </c>
      <c r="K86" s="2">
        <v>-74.411871938792103</v>
      </c>
      <c r="M86" s="2">
        <v>-2.8765459920000001</v>
      </c>
      <c r="N86" s="2">
        <f t="shared" si="3"/>
        <v>-84.1008203476988</v>
      </c>
      <c r="P86" s="2">
        <v>0.69242258171269999</v>
      </c>
      <c r="Q86" s="2">
        <v>-74.203964810651598</v>
      </c>
      <c r="S86" s="2">
        <v>0.83114765721429995</v>
      </c>
      <c r="T86" s="2">
        <v>-72.475382183800406</v>
      </c>
      <c r="U86" s="2"/>
      <c r="V86" s="2">
        <v>0.86443736501640001</v>
      </c>
      <c r="W86" s="2">
        <v>-72.155903630681195</v>
      </c>
      <c r="X86" s="2"/>
      <c r="Y86">
        <f t="shared" si="4"/>
        <v>-2.8765459920000001</v>
      </c>
      <c r="Z86" s="2">
        <f t="shared" si="5"/>
        <v>-71.482145205330184</v>
      </c>
      <c r="AA86" s="2"/>
      <c r="AB86" s="10"/>
    </row>
    <row r="87" spans="4:28" x14ac:dyDescent="0.25">
      <c r="D87" s="2">
        <v>0.35848839759720003</v>
      </c>
      <c r="E87" s="2">
        <v>-75.804235834845301</v>
      </c>
      <c r="G87" s="2">
        <v>0.48831360599930002</v>
      </c>
      <c r="H87" s="2">
        <v>-75.655651258420804</v>
      </c>
      <c r="I87" s="2"/>
      <c r="J87" s="2">
        <v>0.56722395848539997</v>
      </c>
      <c r="K87" s="2">
        <v>-74.402428034203794</v>
      </c>
      <c r="M87" s="2">
        <v>-3.0772869520000001</v>
      </c>
      <c r="N87" s="2">
        <f t="shared" si="3"/>
        <v>-84.093714420371825</v>
      </c>
      <c r="P87" s="2">
        <v>0.48309647522479998</v>
      </c>
      <c r="Q87" s="2">
        <v>-74.195775907207107</v>
      </c>
      <c r="S87" s="2">
        <v>0.58085435563989996</v>
      </c>
      <c r="T87" s="2">
        <v>-72.466230924732102</v>
      </c>
      <c r="U87" s="2"/>
      <c r="V87" s="2">
        <v>0.60658946531000002</v>
      </c>
      <c r="W87" s="2">
        <v>-72.146377605159003</v>
      </c>
      <c r="X87" s="2"/>
      <c r="Y87">
        <f t="shared" si="4"/>
        <v>-3.0772869520000001</v>
      </c>
      <c r="Z87" s="2">
        <f t="shared" si="5"/>
        <v>-71.473784739686565</v>
      </c>
      <c r="AA87" s="2"/>
      <c r="AB87" s="10"/>
    </row>
    <row r="88" spans="4:28" x14ac:dyDescent="0.25">
      <c r="D88" s="2">
        <v>0.1848352456904</v>
      </c>
      <c r="E88" s="2">
        <v>-75.8003915473831</v>
      </c>
      <c r="G88" s="2">
        <v>0.31100863777260002</v>
      </c>
      <c r="H88" s="2">
        <v>-75.649971988897406</v>
      </c>
      <c r="I88" s="2"/>
      <c r="J88" s="2">
        <v>0.36249079163190001</v>
      </c>
      <c r="K88" s="2">
        <v>-74.395867753416795</v>
      </c>
      <c r="M88" s="2">
        <v>-3.2769303129999998</v>
      </c>
      <c r="N88" s="2">
        <f t="shared" si="3"/>
        <v>-84.086171441704622</v>
      </c>
      <c r="P88" s="2">
        <v>0.2735294329838</v>
      </c>
      <c r="Q88" s="2">
        <v>-74.190504521241806</v>
      </c>
      <c r="S88" s="2">
        <v>0.33028812397239998</v>
      </c>
      <c r="T88" s="2">
        <v>-72.460300602332495</v>
      </c>
      <c r="U88" s="2"/>
      <c r="V88" s="2">
        <v>0.34894111750220003</v>
      </c>
      <c r="W88" s="2">
        <v>-72.140182878118196</v>
      </c>
      <c r="X88" s="2"/>
      <c r="Y88">
        <f t="shared" si="4"/>
        <v>-3.2769303129999998</v>
      </c>
      <c r="Z88" s="2">
        <f t="shared" si="5"/>
        <v>-71.464909765029034</v>
      </c>
      <c r="AA88" s="2"/>
      <c r="AB88" s="10"/>
    </row>
    <row r="89" spans="4:28" x14ac:dyDescent="0.25">
      <c r="D89" s="2">
        <v>1.0993907539700001E-2</v>
      </c>
      <c r="E89" s="2">
        <v>-75.799004922519998</v>
      </c>
      <c r="G89" s="2">
        <v>0.13371532674930001</v>
      </c>
      <c r="H89" s="2">
        <v>-75.646816250981701</v>
      </c>
      <c r="I89" s="2"/>
      <c r="J89" s="2">
        <v>0.15777160767740001</v>
      </c>
      <c r="K89" s="2">
        <v>-74.392190856974807</v>
      </c>
      <c r="M89" s="2">
        <v>-3.4753481850000001</v>
      </c>
      <c r="N89" s="2">
        <f t="shared" si="3"/>
        <v>-84.078204399196224</v>
      </c>
      <c r="P89" s="2">
        <v>6.4026175351399997E-2</v>
      </c>
      <c r="Q89" s="2">
        <v>-74.188163228461505</v>
      </c>
      <c r="S89" s="2">
        <v>7.9805922422800005E-2</v>
      </c>
      <c r="T89" s="2">
        <v>-72.457621979540704</v>
      </c>
      <c r="U89" s="2"/>
      <c r="V89" s="2">
        <v>9.1096688278700003E-2</v>
      </c>
      <c r="W89" s="2">
        <v>-72.137318421956493</v>
      </c>
      <c r="X89" s="2"/>
      <c r="Y89">
        <f t="shared" si="4"/>
        <v>-3.4753481850000001</v>
      </c>
      <c r="Z89" s="2">
        <f t="shared" si="5"/>
        <v>-71.455535509805102</v>
      </c>
      <c r="AA89" s="2"/>
      <c r="AB89" s="10"/>
    </row>
    <row r="90" spans="4:28" x14ac:dyDescent="0.25">
      <c r="D90" s="2">
        <v>-0.1628462204118</v>
      </c>
      <c r="E90" s="2">
        <v>-75.800080126557006</v>
      </c>
      <c r="G90" s="2">
        <v>-4.3841605638500002E-2</v>
      </c>
      <c r="H90" s="2">
        <v>-75.646179569464394</v>
      </c>
      <c r="I90" s="2"/>
      <c r="J90" s="2">
        <v>-4.7252365967900001E-2</v>
      </c>
      <c r="K90" s="2">
        <v>-74.391404561659201</v>
      </c>
      <c r="M90" s="2">
        <v>-3.6728418170000001</v>
      </c>
      <c r="N90" s="2">
        <f t="shared" si="3"/>
        <v>-84.069808688894355</v>
      </c>
      <c r="P90" s="2">
        <v>-0.14546307132450001</v>
      </c>
      <c r="Q90" s="2">
        <v>-74.188756530020498</v>
      </c>
      <c r="S90" s="2">
        <v>-0.17065840278719999</v>
      </c>
      <c r="T90" s="2">
        <v>-72.458196192362493</v>
      </c>
      <c r="U90" s="2"/>
      <c r="V90" s="2">
        <v>-0.1668296984954</v>
      </c>
      <c r="W90" s="2">
        <v>-72.137795490680404</v>
      </c>
      <c r="X90" s="2"/>
      <c r="Y90">
        <f t="shared" si="4"/>
        <v>-3.6728418170000001</v>
      </c>
      <c r="Z90" s="2">
        <f t="shared" si="5"/>
        <v>-71.445656501898682</v>
      </c>
      <c r="AA90" s="2"/>
      <c r="AB90" s="10"/>
    </row>
    <row r="91" spans="4:28" x14ac:dyDescent="0.25">
      <c r="D91" s="2">
        <v>-0.33646009584640002</v>
      </c>
      <c r="E91" s="2">
        <v>-75.803611962728596</v>
      </c>
      <c r="G91" s="2">
        <v>-0.22119833882699999</v>
      </c>
      <c r="H91" s="2">
        <v>-75.648063845495599</v>
      </c>
      <c r="I91" s="2"/>
      <c r="J91" s="2">
        <v>-0.25204597243979998</v>
      </c>
      <c r="K91" s="2">
        <v>-74.393521633360706</v>
      </c>
      <c r="M91" s="2">
        <v>-3.8689746349999998</v>
      </c>
      <c r="N91" s="2">
        <f t="shared" si="3"/>
        <v>-84.061010791411064</v>
      </c>
      <c r="P91" s="2">
        <v>-0.3548513313162</v>
      </c>
      <c r="Q91" s="2">
        <v>-74.192279560721602</v>
      </c>
      <c r="S91" s="2">
        <v>-0.42100802084119998</v>
      </c>
      <c r="T91" s="2">
        <v>-72.462010396832198</v>
      </c>
      <c r="U91" s="2"/>
      <c r="V91" s="2">
        <v>-0.42463953786719999</v>
      </c>
      <c r="W91" s="2">
        <v>-72.141602246001597</v>
      </c>
      <c r="X91" s="2"/>
      <c r="Y91">
        <f t="shared" si="4"/>
        <v>-3.8689746349999998</v>
      </c>
      <c r="Z91" s="2">
        <f t="shared" si="5"/>
        <v>-71.43530384392389</v>
      </c>
      <c r="AA91" s="2"/>
      <c r="AB91" s="10"/>
    </row>
    <row r="92" spans="4:28" x14ac:dyDescent="0.25">
      <c r="D92" s="2">
        <v>-0.50973345845160001</v>
      </c>
      <c r="E92" s="2">
        <v>-75.809589280334805</v>
      </c>
      <c r="G92" s="2">
        <v>-0.39857326332690002</v>
      </c>
      <c r="H92" s="2">
        <v>-75.6524653144333</v>
      </c>
      <c r="I92" s="2"/>
      <c r="J92" s="2">
        <v>-0.45686174585419997</v>
      </c>
      <c r="K92" s="2">
        <v>-74.398532334636201</v>
      </c>
      <c r="M92" s="2">
        <v>-4.0637933029999997</v>
      </c>
      <c r="N92" s="2">
        <f t="shared" si="3"/>
        <v>-84.051817850600315</v>
      </c>
      <c r="P92" s="2">
        <v>-0.56419437809340001</v>
      </c>
      <c r="Q92" s="2">
        <v>-74.198710872489102</v>
      </c>
      <c r="S92" s="2">
        <v>-0.67131647847130005</v>
      </c>
      <c r="T92" s="2">
        <v>-72.469044148853101</v>
      </c>
      <c r="U92" s="2"/>
      <c r="V92" s="2">
        <v>-0.68240857960500001</v>
      </c>
      <c r="W92" s="2">
        <v>-72.148723093946899</v>
      </c>
      <c r="X92" s="2"/>
      <c r="Y92">
        <f t="shared" si="4"/>
        <v>-4.0637933029999997</v>
      </c>
      <c r="Z92" s="2">
        <f t="shared" si="5"/>
        <v>-71.424485885377521</v>
      </c>
      <c r="AA92" s="2"/>
      <c r="AB92" s="10"/>
    </row>
    <row r="93" spans="4:28" x14ac:dyDescent="0.25">
      <c r="D93" s="2">
        <v>-0.68302183238439995</v>
      </c>
      <c r="E93" s="2">
        <v>-75.818022759619396</v>
      </c>
      <c r="G93" s="2">
        <v>-0.57583491845839996</v>
      </c>
      <c r="H93" s="2">
        <v>-75.659381308773106</v>
      </c>
      <c r="I93" s="2"/>
      <c r="J93" s="2">
        <v>-0.66154881379520003</v>
      </c>
      <c r="K93" s="2">
        <v>-74.406419074022097</v>
      </c>
      <c r="M93" s="2">
        <v>-4.2571540710000004</v>
      </c>
      <c r="N93" s="2">
        <f t="shared" si="3"/>
        <v>-84.042246157606755</v>
      </c>
      <c r="P93" s="2">
        <v>-0.77352384212220004</v>
      </c>
      <c r="Q93" s="2">
        <v>-74.208051105748496</v>
      </c>
      <c r="S93" s="2">
        <v>-0.92162857057100001</v>
      </c>
      <c r="T93" s="2">
        <v>-72.479296353510804</v>
      </c>
      <c r="U93" s="2"/>
      <c r="V93" s="2">
        <v>-0.94018267357889995</v>
      </c>
      <c r="W93" s="2">
        <v>-72.159164736507194</v>
      </c>
      <c r="X93" s="2"/>
      <c r="Y93">
        <f t="shared" si="4"/>
        <v>-4.2571540710000004</v>
      </c>
      <c r="Z93" s="2">
        <f t="shared" si="5"/>
        <v>-71.413221739505417</v>
      </c>
      <c r="AA93" s="2"/>
      <c r="AB93" s="10"/>
    </row>
    <row r="94" spans="4:28" x14ac:dyDescent="0.25">
      <c r="D94" s="2">
        <v>-0.85561675695399997</v>
      </c>
      <c r="E94" s="2">
        <v>-75.828870945361402</v>
      </c>
      <c r="G94" s="2">
        <v>-0.75314374524119998</v>
      </c>
      <c r="H94" s="2">
        <v>-75.668823350288307</v>
      </c>
      <c r="I94" s="2"/>
      <c r="J94" s="2">
        <v>-0.86629325199450002</v>
      </c>
      <c r="K94" s="2">
        <v>-74.417194430483903</v>
      </c>
      <c r="M94" s="2">
        <v>-4.4488697730000002</v>
      </c>
      <c r="N94" s="2">
        <f t="shared" si="3"/>
        <v>-84.032315556236384</v>
      </c>
      <c r="P94" s="2">
        <v>-0.98266267876110003</v>
      </c>
      <c r="Q94" s="2">
        <v>-74.220302460165598</v>
      </c>
      <c r="S94" s="2">
        <v>-1.171739921778</v>
      </c>
      <c r="T94" s="2">
        <v>-72.492764334427505</v>
      </c>
      <c r="U94" s="2"/>
      <c r="V94" s="2">
        <v>-1.1977512337194001</v>
      </c>
      <c r="W94" s="2">
        <v>-72.172923831937496</v>
      </c>
      <c r="X94" s="2"/>
      <c r="Y94">
        <f t="shared" si="4"/>
        <v>-4.4488697730000002</v>
      </c>
      <c r="Z94" s="2">
        <f t="shared" si="5"/>
        <v>-71.40153470159369</v>
      </c>
      <c r="AA94" s="2"/>
      <c r="AB94" s="10"/>
    </row>
    <row r="95" spans="4:28" x14ac:dyDescent="0.25">
      <c r="D95" s="2">
        <v>-1.0278799107794001</v>
      </c>
      <c r="E95" s="2">
        <v>-75.842144324270194</v>
      </c>
      <c r="G95" s="2">
        <v>-0.93018840886069998</v>
      </c>
      <c r="H95" s="2">
        <v>-75.680781261173493</v>
      </c>
      <c r="I95" s="2"/>
      <c r="J95" s="2">
        <v>-1.0707368670398001</v>
      </c>
      <c r="K95" s="2">
        <v>-74.430839266847002</v>
      </c>
      <c r="M95" s="2">
        <v>-4.6390842289999998</v>
      </c>
      <c r="N95" s="2">
        <f t="shared" si="3"/>
        <v>-84.022029239457467</v>
      </c>
      <c r="P95" s="2">
        <v>-1.1916610476875</v>
      </c>
      <c r="Q95" s="2">
        <v>-74.235473150653306</v>
      </c>
      <c r="S95" s="2">
        <v>-1.4217181251772</v>
      </c>
      <c r="T95" s="2">
        <v>-72.509451157337395</v>
      </c>
      <c r="U95" s="2"/>
      <c r="V95" s="2">
        <v>-1.4548677584212999</v>
      </c>
      <c r="W95" s="2">
        <v>-72.189972245215998</v>
      </c>
      <c r="X95" s="2"/>
      <c r="Y95">
        <f t="shared" si="4"/>
        <v>-4.6390842289999998</v>
      </c>
      <c r="Z95" s="2">
        <f t="shared" si="5"/>
        <v>-71.389428471701919</v>
      </c>
      <c r="AA95" s="2"/>
      <c r="AB95" s="10"/>
    </row>
    <row r="96" spans="4:28" x14ac:dyDescent="0.25">
      <c r="D96" s="2">
        <v>-1.1997402085522</v>
      </c>
      <c r="E96" s="2">
        <v>-75.857833457883004</v>
      </c>
      <c r="G96" s="2">
        <v>-1.1070944799399001</v>
      </c>
      <c r="H96" s="2">
        <v>-75.6952655149328</v>
      </c>
      <c r="I96" s="2"/>
      <c r="J96" s="2">
        <v>-1.2750261629080999</v>
      </c>
      <c r="K96" s="2">
        <v>-74.447359591225293</v>
      </c>
      <c r="M96" s="2">
        <v>-4.8275651249999996</v>
      </c>
      <c r="N96" s="2">
        <f t="shared" si="3"/>
        <v>-84.011410623580673</v>
      </c>
      <c r="P96" s="2">
        <v>-1.4003967735939</v>
      </c>
      <c r="Q96" s="2">
        <v>-74.253556144169806</v>
      </c>
      <c r="S96" s="2">
        <v>-1.6714247138934</v>
      </c>
      <c r="T96" s="2">
        <v>-72.529345275385893</v>
      </c>
      <c r="U96" s="2"/>
      <c r="V96" s="2">
        <v>-1.7118501979051</v>
      </c>
      <c r="W96" s="2">
        <v>-72.210316734486398</v>
      </c>
      <c r="X96" s="2"/>
      <c r="Y96">
        <f t="shared" si="4"/>
        <v>-4.8275651249999996</v>
      </c>
      <c r="Z96" s="2">
        <f t="shared" si="5"/>
        <v>-71.376930551571661</v>
      </c>
      <c r="AA96" s="2"/>
      <c r="AB96" s="10"/>
    </row>
    <row r="97" spans="4:28" x14ac:dyDescent="0.25">
      <c r="D97" s="2">
        <v>-1.3712990507617</v>
      </c>
      <c r="E97" s="2">
        <v>-75.875946414180305</v>
      </c>
      <c r="G97" s="2">
        <v>-1.2837595391042</v>
      </c>
      <c r="H97" s="2">
        <v>-75.712273432792699</v>
      </c>
      <c r="I97" s="2"/>
      <c r="J97" s="2">
        <v>-1.4790442048293999</v>
      </c>
      <c r="K97" s="2">
        <v>-74.466750885101902</v>
      </c>
      <c r="M97" s="2">
        <v>-5.0142083489999996</v>
      </c>
      <c r="N97" s="2">
        <f t="shared" si="3"/>
        <v>-84.000477466695514</v>
      </c>
      <c r="P97" s="2">
        <v>-1.6088694005091999</v>
      </c>
      <c r="Q97" s="2">
        <v>-74.274555955749804</v>
      </c>
      <c r="S97" s="2">
        <v>-1.9208667003369</v>
      </c>
      <c r="T97" s="2">
        <v>-72.5524515951073</v>
      </c>
      <c r="U97" s="2"/>
      <c r="V97" s="2">
        <v>-1.9688983312626001</v>
      </c>
      <c r="W97" s="2">
        <v>-72.233978042515204</v>
      </c>
      <c r="X97" s="2"/>
      <c r="Y97">
        <f t="shared" si="4"/>
        <v>-5.0142083489999996</v>
      </c>
      <c r="Z97" s="2">
        <f t="shared" si="5"/>
        <v>-71.364061786257793</v>
      </c>
      <c r="AA97" s="2"/>
      <c r="AB97" s="10"/>
    </row>
    <row r="98" spans="4:28" x14ac:dyDescent="0.25">
      <c r="D98" s="2">
        <v>-1.5424141409937999</v>
      </c>
      <c r="E98" s="2">
        <v>-75.896468240989805</v>
      </c>
      <c r="G98" s="2">
        <v>-1.4601285120117</v>
      </c>
      <c r="H98" s="2">
        <v>-75.731801461431004</v>
      </c>
      <c r="I98" s="2"/>
      <c r="J98" s="2">
        <v>-1.6827276822932</v>
      </c>
      <c r="K98" s="2">
        <v>-74.489017771385804</v>
      </c>
      <c r="M98" s="2">
        <v>-5.1989057799999996</v>
      </c>
      <c r="N98" s="2">
        <f t="shared" si="3"/>
        <v>-83.989248589868239</v>
      </c>
      <c r="P98" s="2">
        <v>-1.8168973050298001</v>
      </c>
      <c r="Q98" s="2">
        <v>-74.298467814004596</v>
      </c>
      <c r="S98" s="2">
        <v>-2.1698354590533002</v>
      </c>
      <c r="T98" s="2">
        <v>-72.578756529902407</v>
      </c>
      <c r="U98" s="2"/>
      <c r="V98" s="2">
        <v>-2.2254633153005998</v>
      </c>
      <c r="W98" s="2">
        <v>-72.260911099764598</v>
      </c>
      <c r="X98" s="2"/>
      <c r="Y98">
        <f t="shared" si="4"/>
        <v>-5.1989057799999996</v>
      </c>
      <c r="Z98" s="2">
        <f t="shared" si="5"/>
        <v>-71.350844274547185</v>
      </c>
      <c r="AA98" s="2"/>
      <c r="AB98" s="10"/>
    </row>
    <row r="99" spans="4:28" x14ac:dyDescent="0.25">
      <c r="D99" s="2">
        <v>-1.7132784752531001</v>
      </c>
      <c r="E99" s="2">
        <v>-75.919425429402807</v>
      </c>
      <c r="G99" s="2">
        <v>-1.6362078771962001</v>
      </c>
      <c r="H99" s="2">
        <v>-75.753856645745003</v>
      </c>
      <c r="I99" s="2"/>
      <c r="J99" s="2">
        <v>-1.8860832687380999</v>
      </c>
      <c r="K99" s="2">
        <v>-74.514183097522405</v>
      </c>
      <c r="M99" s="2">
        <v>-5.3815450970000001</v>
      </c>
      <c r="N99" s="2">
        <f t="shared" si="3"/>
        <v>-83.977743910925327</v>
      </c>
      <c r="P99" s="2">
        <v>-2.0248256979396002</v>
      </c>
      <c r="Q99" s="2">
        <v>-74.325358176296007</v>
      </c>
      <c r="S99" s="2">
        <v>-2.4187542079109998</v>
      </c>
      <c r="T99" s="2">
        <v>-72.608319729165999</v>
      </c>
      <c r="U99" s="2"/>
      <c r="V99" s="2">
        <v>-2.481462521888</v>
      </c>
      <c r="W99" s="2">
        <v>-72.291107943736094</v>
      </c>
      <c r="X99" s="2"/>
      <c r="Y99">
        <f t="shared" si="4"/>
        <v>-5.3815450970000001</v>
      </c>
      <c r="Z99" s="2">
        <f t="shared" si="5"/>
        <v>-71.337301409353543</v>
      </c>
      <c r="AA99" s="2"/>
      <c r="AB99" s="10"/>
    </row>
    <row r="100" spans="4:28" x14ac:dyDescent="0.25">
      <c r="D100" s="2">
        <v>-1.8836231086596</v>
      </c>
      <c r="E100" s="2">
        <v>-75.9447857398401</v>
      </c>
      <c r="G100" s="2">
        <v>-1.8119428508447999</v>
      </c>
      <c r="H100" s="2">
        <v>-75.778440070051602</v>
      </c>
      <c r="I100" s="2"/>
      <c r="J100" s="2">
        <v>-2.0890470295171002</v>
      </c>
      <c r="K100" s="2">
        <v>-74.542257426685893</v>
      </c>
      <c r="M100" s="2">
        <v>-5.5620095630000002</v>
      </c>
      <c r="N100" s="2">
        <f t="shared" si="3"/>
        <v>-83.96598447955634</v>
      </c>
      <c r="P100" s="2">
        <v>-2.2322124298095001</v>
      </c>
      <c r="Q100" s="2">
        <v>-74.355192785453895</v>
      </c>
      <c r="S100" s="2">
        <v>-2.6671026334914001</v>
      </c>
      <c r="T100" s="2">
        <v>-72.641103153533294</v>
      </c>
      <c r="U100" s="2"/>
      <c r="V100" s="2">
        <v>-2.7369789628499999</v>
      </c>
      <c r="W100" s="2">
        <v>-72.324592663515901</v>
      </c>
      <c r="X100" s="2"/>
      <c r="Y100">
        <f t="shared" si="4"/>
        <v>-5.5620095630000002</v>
      </c>
      <c r="Z100" s="2">
        <f t="shared" si="5"/>
        <v>-71.32345791968514</v>
      </c>
      <c r="AA100" s="2"/>
      <c r="AB100" s="10"/>
    </row>
    <row r="101" spans="4:28" x14ac:dyDescent="0.25">
      <c r="D101" s="2">
        <v>-2.0534560788256</v>
      </c>
      <c r="E101" s="2">
        <v>-75.972550798255199</v>
      </c>
      <c r="G101" s="2">
        <v>-1.987354025096</v>
      </c>
      <c r="H101" s="2">
        <v>-75.805565511653896</v>
      </c>
      <c r="I101" s="2"/>
      <c r="J101" s="2">
        <v>-2.2916438891609001</v>
      </c>
      <c r="K101" s="2">
        <v>-74.573251488114707</v>
      </c>
      <c r="M101" s="2">
        <v>-5.7401777970000003</v>
      </c>
      <c r="N101" s="2">
        <f t="shared" si="3"/>
        <v>-83.953992512916429</v>
      </c>
      <c r="P101" s="2">
        <v>-2.4391213557219</v>
      </c>
      <c r="Q101" s="2">
        <v>-74.387982886837307</v>
      </c>
      <c r="S101" s="2">
        <v>-2.9149649026795998</v>
      </c>
      <c r="T101" s="2">
        <v>-72.677125296169905</v>
      </c>
      <c r="U101" s="2"/>
      <c r="V101" s="2">
        <v>-2.9921460700631002</v>
      </c>
      <c r="W101" s="2">
        <v>-72.361388662121897</v>
      </c>
      <c r="X101" s="2"/>
      <c r="Y101">
        <f t="shared" si="4"/>
        <v>-5.7401777970000003</v>
      </c>
      <c r="Z101" s="2">
        <f t="shared" si="5"/>
        <v>-71.309339913217741</v>
      </c>
      <c r="AA101" s="2"/>
      <c r="AB101" s="10"/>
    </row>
    <row r="102" spans="4:28" x14ac:dyDescent="0.25">
      <c r="D102" s="2">
        <v>-2.2241472612808999</v>
      </c>
      <c r="E102" s="2">
        <v>-76.002977748345799</v>
      </c>
      <c r="G102" s="2">
        <v>-2.1623375146636001</v>
      </c>
      <c r="H102" s="2">
        <v>-75.835228744465297</v>
      </c>
      <c r="I102" s="2"/>
      <c r="J102" s="2">
        <v>-2.4937569375519</v>
      </c>
      <c r="K102" s="2">
        <v>-74.607145231171998</v>
      </c>
      <c r="M102" s="2">
        <v>-5.9159236450000003</v>
      </c>
      <c r="N102" s="2">
        <f t="shared" si="3"/>
        <v>-83.941791423739161</v>
      </c>
      <c r="P102" s="2">
        <v>-2.6455508206346998</v>
      </c>
      <c r="Q102" s="2">
        <v>-74.423726471788797</v>
      </c>
      <c r="S102" s="2">
        <v>-3.1623463536365999</v>
      </c>
      <c r="T102" s="2">
        <v>-72.716390610808503</v>
      </c>
      <c r="U102" s="2"/>
      <c r="V102" s="2">
        <v>-3.2471607259513999</v>
      </c>
      <c r="W102" s="2">
        <v>-72.401531871060897</v>
      </c>
      <c r="X102" s="2"/>
      <c r="Y102">
        <f t="shared" si="4"/>
        <v>-5.9159236450000003</v>
      </c>
      <c r="Z102" s="2">
        <f t="shared" si="5"/>
        <v>-71.294974910063132</v>
      </c>
      <c r="AA102" s="2"/>
      <c r="AB102" s="10"/>
    </row>
    <row r="103" spans="4:28" x14ac:dyDescent="0.25">
      <c r="D103" s="2">
        <v>-2.3941788578950001</v>
      </c>
      <c r="E103" s="2">
        <v>-76.035828631390103</v>
      </c>
      <c r="G103" s="2">
        <v>-2.3368372453788999</v>
      </c>
      <c r="H103" s="2">
        <v>-75.867423753098194</v>
      </c>
      <c r="I103" s="2"/>
      <c r="J103" s="2">
        <v>-2.6953232998136998</v>
      </c>
      <c r="K103" s="2">
        <v>-74.643926583947803</v>
      </c>
      <c r="M103" s="2">
        <v>-6.0890482080000004</v>
      </c>
      <c r="N103" s="2">
        <f t="shared" si="3"/>
        <v>-83.929410768339437</v>
      </c>
      <c r="P103" s="2">
        <v>-2.8513204817936999</v>
      </c>
      <c r="Q103" s="2">
        <v>-74.462393678352697</v>
      </c>
      <c r="S103" s="2">
        <v>-3.4090376438735999</v>
      </c>
      <c r="T103" s="2">
        <v>-72.758875397478207</v>
      </c>
      <c r="U103" s="2"/>
      <c r="V103" s="2">
        <v>-3.5014763066604999</v>
      </c>
      <c r="W103" s="2">
        <v>-72.444947334859705</v>
      </c>
      <c r="X103" s="2"/>
      <c r="Y103">
        <f t="shared" si="4"/>
        <v>-6.0890482080000004</v>
      </c>
      <c r="Z103" s="2">
        <f t="shared" si="5"/>
        <v>-71.280397669490128</v>
      </c>
      <c r="AA103" s="2"/>
      <c r="AB103" s="10"/>
    </row>
    <row r="104" spans="4:28" x14ac:dyDescent="0.25">
      <c r="D104" s="2">
        <v>-2.5635286736194001</v>
      </c>
      <c r="E104" s="2">
        <v>-76.071099915638499</v>
      </c>
      <c r="G104" s="2">
        <v>-2.5108576184114999</v>
      </c>
      <c r="H104" s="2">
        <v>-75.902159885982499</v>
      </c>
      <c r="I104" s="2"/>
      <c r="J104" s="2">
        <v>-2.8963497588635998</v>
      </c>
      <c r="K104" s="2">
        <v>-74.683603399620907</v>
      </c>
      <c r="M104" s="2">
        <v>-6.2593756310000002</v>
      </c>
      <c r="N104" s="2">
        <f t="shared" si="3"/>
        <v>-83.91687980799837</v>
      </c>
      <c r="P104" s="2">
        <v>-3.0567720052607998</v>
      </c>
      <c r="Q104" s="2">
        <v>-74.504057560016406</v>
      </c>
      <c r="S104" s="2">
        <v>-3.6554543600164999</v>
      </c>
      <c r="T104" s="2">
        <v>-72.804673256459296</v>
      </c>
      <c r="U104" s="2"/>
      <c r="V104" s="2">
        <v>-3.7550094050877001</v>
      </c>
      <c r="W104" s="2">
        <v>-72.491624235511097</v>
      </c>
      <c r="X104" s="2"/>
      <c r="Y104">
        <f t="shared" si="4"/>
        <v>-6.2593756310000002</v>
      </c>
      <c r="Z104" s="2">
        <f t="shared" si="5"/>
        <v>-71.265642610658077</v>
      </c>
      <c r="AA104" s="2"/>
      <c r="AB104" s="10"/>
    </row>
    <row r="105" spans="4:28" x14ac:dyDescent="0.25">
      <c r="D105" s="2">
        <v>-2.7331385008167</v>
      </c>
      <c r="E105" s="2">
        <v>-76.109011903095805</v>
      </c>
      <c r="G105" s="2">
        <v>-2.6844692462161999</v>
      </c>
      <c r="H105" s="2">
        <v>-75.939463111862295</v>
      </c>
      <c r="I105" s="2"/>
      <c r="J105" s="2">
        <v>-3.0969195322918002</v>
      </c>
      <c r="K105" s="2">
        <v>-74.726203512248006</v>
      </c>
      <c r="M105" s="2">
        <v>-6.4270919439999998</v>
      </c>
      <c r="N105" s="2">
        <f t="shared" si="3"/>
        <v>-83.90420126038606</v>
      </c>
      <c r="P105" s="2">
        <v>-3.2615385075078001</v>
      </c>
      <c r="Q105" s="2">
        <v>-74.548656764240704</v>
      </c>
      <c r="S105" s="2">
        <v>-3.901162300038</v>
      </c>
      <c r="T105" s="2">
        <v>-72.853729453883304</v>
      </c>
      <c r="U105" s="2"/>
      <c r="V105" s="2">
        <v>-4.0079770738434997</v>
      </c>
      <c r="W105" s="2">
        <v>-72.541610558187799</v>
      </c>
      <c r="X105" s="2"/>
      <c r="Y105">
        <f t="shared" si="4"/>
        <v>-6.4270919439999998</v>
      </c>
      <c r="Z105" s="2">
        <f t="shared" si="5"/>
        <v>-71.250712902702745</v>
      </c>
      <c r="AA105" s="2"/>
      <c r="AB105" s="10"/>
    </row>
    <row r="106" spans="4:28" x14ac:dyDescent="0.25">
      <c r="D106" s="2">
        <v>-2.9020765503821</v>
      </c>
      <c r="E106" s="2">
        <v>-76.149383451203406</v>
      </c>
      <c r="G106" s="2">
        <v>-2.8575004747824999</v>
      </c>
      <c r="H106" s="2">
        <v>-75.979307468434698</v>
      </c>
      <c r="I106" s="2"/>
      <c r="J106" s="2">
        <v>-3.2968339030099001</v>
      </c>
      <c r="K106" s="2">
        <v>-74.771704923677206</v>
      </c>
      <c r="M106" s="2">
        <v>-6.5917482209999996</v>
      </c>
      <c r="N106" s="2">
        <f t="shared" si="3"/>
        <v>-83.891425994501631</v>
      </c>
      <c r="P106" s="2">
        <v>-3.4656725809914</v>
      </c>
      <c r="Q106" s="2">
        <v>-74.596220916854094</v>
      </c>
      <c r="S106" s="2">
        <v>-4.1462310905414004</v>
      </c>
      <c r="T106" s="2">
        <v>-72.906085396085004</v>
      </c>
      <c r="U106" s="2"/>
      <c r="V106" s="2">
        <v>-4.2600679884849999</v>
      </c>
      <c r="W106" s="2">
        <v>-72.594862574989307</v>
      </c>
      <c r="X106" s="2"/>
      <c r="Y106">
        <f t="shared" si="4"/>
        <v>-6.5917482209999996</v>
      </c>
      <c r="Z106" s="2">
        <f t="shared" si="5"/>
        <v>-71.235668421030098</v>
      </c>
      <c r="AA106" s="2"/>
      <c r="AB106" s="10"/>
    </row>
    <row r="107" spans="4:28" x14ac:dyDescent="0.25">
      <c r="D107" s="2">
        <v>-3.0702069340548999</v>
      </c>
      <c r="E107" s="2">
        <v>-76.192187254747196</v>
      </c>
      <c r="G107" s="2">
        <v>-3.0296617874341001</v>
      </c>
      <c r="H107" s="2">
        <v>-76.021633342867304</v>
      </c>
      <c r="I107" s="2"/>
      <c r="J107" s="2">
        <v>-3.4957571768208999</v>
      </c>
      <c r="K107" s="2">
        <v>-74.820049046106902</v>
      </c>
      <c r="M107" s="2">
        <v>-6.7533049399999996</v>
      </c>
      <c r="N107" s="2">
        <f t="shared" si="3"/>
        <v>-83.878575169034505</v>
      </c>
      <c r="P107" s="2">
        <v>-3.6690801445460002</v>
      </c>
      <c r="Q107" s="2">
        <v>-74.646754576572107</v>
      </c>
      <c r="S107" s="2">
        <v>-4.3905561668519004</v>
      </c>
      <c r="T107" s="2">
        <v>-72.961747600156102</v>
      </c>
      <c r="U107" s="2"/>
      <c r="V107" s="2">
        <v>-4.5114990149537997</v>
      </c>
      <c r="W107" s="2">
        <v>-72.651451231695404</v>
      </c>
      <c r="X107" s="2"/>
      <c r="Y107">
        <f t="shared" si="4"/>
        <v>-6.7533049399999996</v>
      </c>
      <c r="Z107" s="2">
        <f t="shared" si="5"/>
        <v>-71.220534064182445</v>
      </c>
      <c r="AA107" s="2"/>
      <c r="AB107" s="10"/>
    </row>
    <row r="108" spans="4:28" x14ac:dyDescent="0.25">
      <c r="D108" s="2">
        <v>-3.2380792638883</v>
      </c>
      <c r="E108" s="2">
        <v>-76.237580782260494</v>
      </c>
      <c r="G108" s="2">
        <v>-3.2013339024791998</v>
      </c>
      <c r="H108" s="2">
        <v>-76.0665451991091</v>
      </c>
      <c r="I108" s="2"/>
      <c r="J108" s="2">
        <v>-3.6941288682948001</v>
      </c>
      <c r="K108" s="2">
        <v>-74.871360027194299</v>
      </c>
      <c r="M108" s="2">
        <v>-6.9115586210000002</v>
      </c>
      <c r="N108" s="2">
        <f t="shared" si="3"/>
        <v>-83.865683431475603</v>
      </c>
      <c r="P108" s="2">
        <v>-3.8715292502268999</v>
      </c>
      <c r="Q108" s="2">
        <v>-74.700214036711003</v>
      </c>
      <c r="S108" s="2">
        <v>-4.6338660578206996</v>
      </c>
      <c r="T108" s="2">
        <v>-73.020672944716793</v>
      </c>
      <c r="U108" s="2"/>
      <c r="V108" s="2">
        <v>-4.7625196946806003</v>
      </c>
      <c r="W108" s="2">
        <v>-72.711471132880007</v>
      </c>
      <c r="X108" s="2"/>
      <c r="Y108">
        <f t="shared" si="4"/>
        <v>-6.9115586210000002</v>
      </c>
      <c r="Z108" s="2">
        <f t="shared" si="5"/>
        <v>-71.205350623590647</v>
      </c>
      <c r="AA108" s="2"/>
      <c r="AB108" s="10"/>
    </row>
    <row r="109" spans="4:28" x14ac:dyDescent="0.25">
      <c r="D109" s="2">
        <v>-3.4052165255351001</v>
      </c>
      <c r="E109" s="2">
        <v>-76.285457128850197</v>
      </c>
      <c r="G109" s="2">
        <v>-3.3723317134245998</v>
      </c>
      <c r="H109" s="2">
        <v>-76.114015070471794</v>
      </c>
      <c r="I109" s="2"/>
      <c r="J109" s="2">
        <v>-3.8917356560180001</v>
      </c>
      <c r="K109" s="2">
        <v>-74.925606695286305</v>
      </c>
      <c r="M109" s="2">
        <v>-7.0662697809999999</v>
      </c>
      <c r="N109" s="2">
        <f t="shared" si="3"/>
        <v>-83.852789645796079</v>
      </c>
      <c r="P109" s="2">
        <v>-4.0734402619151</v>
      </c>
      <c r="Q109" s="2">
        <v>-74.756726705892305</v>
      </c>
      <c r="S109" s="2">
        <v>-4.8766710352476998</v>
      </c>
      <c r="T109" s="2">
        <v>-73.083015368762503</v>
      </c>
      <c r="U109" s="2"/>
      <c r="V109" s="2">
        <v>-5.0124456632037004</v>
      </c>
      <c r="W109" s="2">
        <v>-72.774788624901007</v>
      </c>
      <c r="X109" s="2"/>
      <c r="Y109">
        <f t="shared" si="4"/>
        <v>-7.0662697809999999</v>
      </c>
      <c r="Z109" s="2">
        <f t="shared" si="5"/>
        <v>-71.190163866802038</v>
      </c>
      <c r="AA109" s="2"/>
      <c r="AB109" s="10"/>
    </row>
    <row r="110" spans="4:28" x14ac:dyDescent="0.25">
      <c r="D110" s="2">
        <v>-3.5714201006553998</v>
      </c>
      <c r="E110" s="2">
        <v>-76.335768069373103</v>
      </c>
      <c r="G110" s="2">
        <v>-3.5425803929024999</v>
      </c>
      <c r="H110" s="2">
        <v>-76.164036989657902</v>
      </c>
      <c r="I110" s="2"/>
      <c r="J110" s="2">
        <v>-4.0884902963374001</v>
      </c>
      <c r="K110" s="2">
        <v>-74.982787445285695</v>
      </c>
      <c r="M110" s="2">
        <v>-7.2174621160000001</v>
      </c>
      <c r="N110" s="2">
        <f t="shared" si="3"/>
        <v>-83.839911382372691</v>
      </c>
      <c r="P110" s="2">
        <v>-4.2745808254215003</v>
      </c>
      <c r="Q110" s="2">
        <v>-74.816254166016904</v>
      </c>
      <c r="S110" s="2">
        <v>-5.1186999820279997</v>
      </c>
      <c r="T110" s="2">
        <v>-73.148734595099697</v>
      </c>
      <c r="U110" s="2"/>
      <c r="V110" s="2">
        <v>-5.2613937125963997</v>
      </c>
      <c r="W110" s="2">
        <v>-72.841439584730097</v>
      </c>
      <c r="X110" s="2"/>
      <c r="Y110">
        <f t="shared" si="4"/>
        <v>-7.2174621160000001</v>
      </c>
      <c r="Z110" s="2">
        <f t="shared" si="5"/>
        <v>-71.174994489666844</v>
      </c>
      <c r="AA110" s="2"/>
      <c r="AB110" s="10"/>
    </row>
    <row r="111" spans="4:28" x14ac:dyDescent="0.25">
      <c r="D111" s="2">
        <v>-3.7368057584823</v>
      </c>
      <c r="E111" s="2">
        <v>-76.388558003509004</v>
      </c>
      <c r="G111" s="2">
        <v>-3.7121046066574999</v>
      </c>
      <c r="H111" s="2">
        <v>-76.216630607118603</v>
      </c>
      <c r="I111" s="2"/>
      <c r="J111" s="2">
        <v>-4.2844186394464003</v>
      </c>
      <c r="K111" s="2">
        <v>-75.042935294266499</v>
      </c>
      <c r="M111" s="2">
        <v>-7.3648519270000001</v>
      </c>
      <c r="N111" s="2">
        <f t="shared" si="3"/>
        <v>-83.827092613864195</v>
      </c>
      <c r="P111" s="2">
        <v>-4.4746693184888002</v>
      </c>
      <c r="Q111" s="2">
        <v>-74.878734438204802</v>
      </c>
      <c r="S111" s="2">
        <v>-5.3596270090882996</v>
      </c>
      <c r="T111" s="2">
        <v>-73.217747547613698</v>
      </c>
      <c r="U111" s="2"/>
      <c r="V111" s="2">
        <v>-5.5095209622967003</v>
      </c>
      <c r="W111" s="2">
        <v>-72.911472944383803</v>
      </c>
      <c r="X111" s="2"/>
      <c r="Y111">
        <f t="shared" si="4"/>
        <v>-7.3648519270000001</v>
      </c>
      <c r="Z111" s="2">
        <f t="shared" si="5"/>
        <v>-71.159894295125014</v>
      </c>
      <c r="AA111" s="2"/>
      <c r="AB111" s="10"/>
    </row>
    <row r="112" spans="4:28" x14ac:dyDescent="0.25">
      <c r="D112" s="2">
        <v>-3.9017052109315999</v>
      </c>
      <c r="E112" s="2">
        <v>-76.443956192168002</v>
      </c>
      <c r="G112" s="2">
        <v>-3.8807976683518999</v>
      </c>
      <c r="H112" s="2">
        <v>-76.271779988953696</v>
      </c>
      <c r="I112" s="2"/>
      <c r="J112" s="2">
        <v>-4.4793966143528996</v>
      </c>
      <c r="K112" s="2">
        <v>-75.106035304154702</v>
      </c>
      <c r="M112" s="2">
        <v>-7.508257371</v>
      </c>
      <c r="N112" s="2">
        <f t="shared" si="3"/>
        <v>-83.814369718150502</v>
      </c>
      <c r="P112" s="2">
        <v>-4.6735487843431001</v>
      </c>
      <c r="Q112" s="2">
        <v>-74.944128360435997</v>
      </c>
      <c r="S112" s="2">
        <v>-5.5992758220688001</v>
      </c>
      <c r="T112" s="2">
        <v>-73.289998110377297</v>
      </c>
      <c r="U112" s="2"/>
      <c r="V112" s="2">
        <v>-5.7566424680933999</v>
      </c>
      <c r="W112" s="2">
        <v>-72.984854797672</v>
      </c>
      <c r="X112" s="2"/>
      <c r="Y112">
        <f t="shared" si="4"/>
        <v>-7.508257371</v>
      </c>
      <c r="Z112" s="2">
        <f t="shared" si="5"/>
        <v>-71.144906151114043</v>
      </c>
      <c r="AA112" s="2"/>
      <c r="AB112" s="10"/>
    </row>
    <row r="113" spans="4:28" x14ac:dyDescent="0.25">
      <c r="D113" s="2">
        <v>-4.0656213679982001</v>
      </c>
      <c r="E113" s="2">
        <v>-76.501818074590204</v>
      </c>
      <c r="G113" s="2">
        <v>-4.0485978223402999</v>
      </c>
      <c r="H113" s="2">
        <v>-76.329481388373694</v>
      </c>
      <c r="I113" s="2"/>
      <c r="J113" s="2">
        <v>-4.6733561702508002</v>
      </c>
      <c r="K113" s="2">
        <v>-75.172073978993197</v>
      </c>
      <c r="M113" s="2">
        <v>-7.647491112</v>
      </c>
      <c r="N113" s="2">
        <f t="shared" si="3"/>
        <v>-83.801780289513431</v>
      </c>
      <c r="P113" s="2">
        <v>-4.8716908185548</v>
      </c>
      <c r="Q113" s="2">
        <v>-75.012607299876606</v>
      </c>
      <c r="S113" s="2">
        <v>-5.8382233316052998</v>
      </c>
      <c r="T113" s="2">
        <v>-73.365679270941499</v>
      </c>
      <c r="U113" s="2"/>
      <c r="V113" s="2">
        <v>-6.0026380099042997</v>
      </c>
      <c r="W113" s="2">
        <v>-73.061579629338198</v>
      </c>
      <c r="X113" s="2"/>
      <c r="Y113">
        <f t="shared" si="4"/>
        <v>-7.647491112</v>
      </c>
      <c r="Z113" s="2">
        <f t="shared" si="5"/>
        <v>-71.130074368665476</v>
      </c>
      <c r="AA113" s="2"/>
      <c r="AB113" s="10"/>
    </row>
    <row r="114" spans="4:28" x14ac:dyDescent="0.25">
      <c r="D114" s="2">
        <v>-4.2282188261364997</v>
      </c>
      <c r="E114" s="2">
        <v>-76.562029630155095</v>
      </c>
      <c r="G114" s="2">
        <v>-4.2154993932696003</v>
      </c>
      <c r="H114" s="2">
        <v>-76.389757562287002</v>
      </c>
      <c r="I114" s="2"/>
      <c r="J114" s="2">
        <v>-4.8662979827638004</v>
      </c>
      <c r="K114" s="2">
        <v>-75.241058703379494</v>
      </c>
      <c r="M114" s="2">
        <v>-7.7823606889999999</v>
      </c>
      <c r="N114" s="2">
        <f t="shared" si="3"/>
        <v>-83.78936306063143</v>
      </c>
      <c r="P114" s="2">
        <v>-5.0686461511085996</v>
      </c>
      <c r="Q114" s="2">
        <v>-75.084042184198495</v>
      </c>
      <c r="S114" s="2">
        <v>-6.0759355202896996</v>
      </c>
      <c r="T114" s="2">
        <v>-73.444656716314597</v>
      </c>
      <c r="U114" s="2"/>
      <c r="V114" s="2">
        <v>-6.2478188060743003</v>
      </c>
      <c r="W114" s="2">
        <v>-73.141782038770998</v>
      </c>
      <c r="X114" s="2"/>
      <c r="Y114">
        <f t="shared" si="4"/>
        <v>-7.7823606889999999</v>
      </c>
      <c r="Z114" s="2">
        <f t="shared" si="5"/>
        <v>-71.115444610199177</v>
      </c>
      <c r="AA114" s="2"/>
      <c r="AB114" s="10"/>
    </row>
    <row r="115" spans="4:28" x14ac:dyDescent="0.25">
      <c r="D115" s="2">
        <v>-4.3893939609672001</v>
      </c>
      <c r="E115" s="2">
        <v>-76.624548086841898</v>
      </c>
      <c r="G115" s="2">
        <v>-4.3815597740443</v>
      </c>
      <c r="H115" s="2">
        <v>-76.452655377133397</v>
      </c>
      <c r="I115" s="2"/>
      <c r="J115" s="2">
        <v>-5.0582939826183999</v>
      </c>
      <c r="K115" s="2">
        <v>-75.313031522676795</v>
      </c>
      <c r="M115" s="2">
        <v>-7.9126689109999999</v>
      </c>
      <c r="N115" s="2">
        <f t="shared" si="3"/>
        <v>-83.777157809900032</v>
      </c>
      <c r="P115" s="2">
        <v>-5.2646872190225</v>
      </c>
      <c r="Q115" s="2">
        <v>-75.158554009287798</v>
      </c>
      <c r="S115" s="2">
        <v>-6.3127480932031004</v>
      </c>
      <c r="T115" s="2">
        <v>-73.527074197320104</v>
      </c>
      <c r="U115" s="2"/>
      <c r="V115" s="2">
        <v>-6.4918777789859003</v>
      </c>
      <c r="W115" s="2">
        <v>-73.225389501621095</v>
      </c>
      <c r="X115" s="2"/>
      <c r="Y115">
        <f t="shared" si="4"/>
        <v>-7.9126689109999999</v>
      </c>
      <c r="Z115" s="2">
        <f t="shared" si="5"/>
        <v>-71.101063780402711</v>
      </c>
      <c r="AA115" s="2"/>
      <c r="AB115" s="10"/>
    </row>
    <row r="116" spans="4:28" x14ac:dyDescent="0.25">
      <c r="D116" s="2">
        <v>-4.5502184028897004</v>
      </c>
      <c r="E116" s="2">
        <v>-76.689813355534099</v>
      </c>
      <c r="G116" s="2">
        <v>-4.5466058885832004</v>
      </c>
      <c r="H116" s="2">
        <v>-76.518129144762298</v>
      </c>
      <c r="I116" s="2"/>
      <c r="J116" s="2">
        <v>-5.2491472279835003</v>
      </c>
      <c r="K116" s="2">
        <v>-75.387936276098202</v>
      </c>
      <c r="M116" s="2">
        <v>-8.0382143660000001</v>
      </c>
      <c r="N116" s="2">
        <f t="shared" si="3"/>
        <v>-83.765205245413398</v>
      </c>
      <c r="P116" s="2">
        <v>-5.4594872692878997</v>
      </c>
      <c r="Q116" s="2">
        <v>-75.236038736515795</v>
      </c>
      <c r="S116" s="2">
        <v>-6.5482733291841999</v>
      </c>
      <c r="T116" s="2">
        <v>-73.612825454571606</v>
      </c>
      <c r="U116" s="2"/>
      <c r="V116" s="2">
        <v>-6.7345537447122998</v>
      </c>
      <c r="W116" s="2">
        <v>-73.312323970144206</v>
      </c>
      <c r="X116" s="2"/>
      <c r="Y116">
        <f t="shared" si="4"/>
        <v>-8.0382143660000001</v>
      </c>
      <c r="Z116" s="2">
        <f t="shared" si="5"/>
        <v>-71.086979889472246</v>
      </c>
      <c r="AA116" s="2"/>
      <c r="AB116" s="10"/>
    </row>
    <row r="117" spans="4:28" x14ac:dyDescent="0.25">
      <c r="D117" s="2">
        <v>-4.7096074470709004</v>
      </c>
      <c r="E117" s="2">
        <v>-76.757412464984299</v>
      </c>
      <c r="G117" s="2">
        <v>-4.7103560998498004</v>
      </c>
      <c r="H117" s="2">
        <v>-76.586074138098795</v>
      </c>
      <c r="I117" s="2"/>
      <c r="J117" s="2">
        <v>-5.4385327451308001</v>
      </c>
      <c r="K117" s="2">
        <v>-75.465655670940507</v>
      </c>
      <c r="M117" s="2">
        <v>-8.1587921950000002</v>
      </c>
      <c r="N117" s="2">
        <f t="shared" si="3"/>
        <v>-83.753546849783064</v>
      </c>
      <c r="P117" s="2">
        <v>-5.6528077244506001</v>
      </c>
      <c r="Q117" s="2">
        <v>-75.316395596494303</v>
      </c>
      <c r="S117" s="2">
        <v>-6.7822232618524998</v>
      </c>
      <c r="T117" s="2">
        <v>-73.701819749052106</v>
      </c>
      <c r="U117" s="2"/>
      <c r="V117" s="2">
        <v>-6.9760510674919001</v>
      </c>
      <c r="W117" s="2">
        <v>-73.402670745385606</v>
      </c>
      <c r="X117" s="2"/>
      <c r="Y117">
        <f t="shared" si="4"/>
        <v>-8.1587921950000002</v>
      </c>
      <c r="Z117" s="2">
        <f t="shared" si="5"/>
        <v>-71.073241870051262</v>
      </c>
      <c r="AA117" s="2"/>
      <c r="AB117" s="10"/>
    </row>
    <row r="118" spans="4:28" x14ac:dyDescent="0.25">
      <c r="D118" s="2">
        <v>-4.8674481068566999</v>
      </c>
      <c r="E118" s="2">
        <v>-76.827295178138499</v>
      </c>
      <c r="G118" s="2">
        <v>-4.8731670854036002</v>
      </c>
      <c r="H118" s="2">
        <v>-76.6566477099189</v>
      </c>
      <c r="I118" s="2"/>
      <c r="J118" s="2">
        <v>-5.6268671065565998</v>
      </c>
      <c r="K118" s="2">
        <v>-75.546364237312105</v>
      </c>
      <c r="M118" s="2">
        <v>-8.2741503279999993</v>
      </c>
      <c r="N118" s="2">
        <f t="shared" si="3"/>
        <v>-83.742229110226447</v>
      </c>
      <c r="P118" s="2">
        <v>-5.8450766975884996</v>
      </c>
      <c r="Q118" s="2">
        <v>-75.399796875973394</v>
      </c>
      <c r="S118" s="2">
        <v>-7.0151147899963</v>
      </c>
      <c r="T118" s="2">
        <v>-73.794270695942103</v>
      </c>
      <c r="U118" s="2"/>
      <c r="V118" s="2">
        <v>-7.2161153255350001</v>
      </c>
      <c r="W118" s="2">
        <v>-73.496351057670793</v>
      </c>
      <c r="X118" s="2"/>
      <c r="Y118">
        <f t="shared" si="4"/>
        <v>-8.2741503279999993</v>
      </c>
      <c r="Z118" s="2">
        <f t="shared" si="5"/>
        <v>-71.059904561923375</v>
      </c>
      <c r="AA118" s="2"/>
      <c r="AB118" s="10"/>
    </row>
    <row r="119" spans="4:28" x14ac:dyDescent="0.25">
      <c r="D119" s="2">
        <v>-5.0246616740267998</v>
      </c>
      <c r="E119" s="2">
        <v>-76.899893006195697</v>
      </c>
      <c r="G119" s="2">
        <v>-5.0348558403033996</v>
      </c>
      <c r="H119" s="2">
        <v>-76.7297916875049</v>
      </c>
      <c r="I119" s="2"/>
      <c r="J119" s="2">
        <v>-5.8139432651009004</v>
      </c>
      <c r="K119" s="2">
        <v>-75.629989683332099</v>
      </c>
      <c r="M119" s="2">
        <v>-8.3840582910000006</v>
      </c>
      <c r="N119" s="2">
        <f t="shared" si="3"/>
        <v>-83.731296816501739</v>
      </c>
      <c r="P119" s="2">
        <v>-6.0359495706131998</v>
      </c>
      <c r="Q119" s="2">
        <v>-75.486108485360006</v>
      </c>
      <c r="S119" s="2">
        <v>-7.2465373381478999</v>
      </c>
      <c r="T119" s="2">
        <v>-73.890034316318406</v>
      </c>
      <c r="U119" s="2"/>
      <c r="V119" s="2">
        <v>-7.4550046868575004</v>
      </c>
      <c r="W119" s="2">
        <v>-73.593489917141994</v>
      </c>
      <c r="X119" s="2"/>
      <c r="Y119">
        <f t="shared" si="4"/>
        <v>-8.3840582910000006</v>
      </c>
      <c r="Z119" s="2">
        <f t="shared" si="5"/>
        <v>-71.04702081419822</v>
      </c>
      <c r="AA119" s="2"/>
      <c r="AB119" s="10"/>
    </row>
    <row r="120" spans="4:28" x14ac:dyDescent="0.25">
      <c r="D120" s="2">
        <v>-5.1810597271139001</v>
      </c>
      <c r="E120" s="2">
        <v>-76.975167723130596</v>
      </c>
      <c r="G120" s="2">
        <v>-5.1954580657843001</v>
      </c>
      <c r="H120" s="2">
        <v>-76.805544880640497</v>
      </c>
      <c r="I120" s="2"/>
      <c r="J120" s="2">
        <v>-5.9998037833684998</v>
      </c>
      <c r="K120" s="2">
        <v>-75.716578779760397</v>
      </c>
      <c r="M120" s="2">
        <v>-8.4885145479999995</v>
      </c>
      <c r="N120" s="2">
        <f t="shared" si="3"/>
        <v>-83.720771740162505</v>
      </c>
      <c r="P120" s="2">
        <v>-6.2256885024389996</v>
      </c>
      <c r="Q120" s="2">
        <v>-75.575481148375701</v>
      </c>
      <c r="S120" s="2">
        <v>-7.4768290942673996</v>
      </c>
      <c r="T120" s="2">
        <v>-73.989254198951102</v>
      </c>
      <c r="U120" s="2"/>
      <c r="V120" s="2">
        <v>-7.6925635928876002</v>
      </c>
      <c r="W120" s="2">
        <v>-73.694038266857902</v>
      </c>
      <c r="X120" s="2"/>
      <c r="Y120">
        <f t="shared" si="4"/>
        <v>-8.4885145479999995</v>
      </c>
      <c r="Z120" s="2">
        <f t="shared" si="5"/>
        <v>-71.034616355467094</v>
      </c>
      <c r="AA120" s="2"/>
      <c r="AB120" s="10"/>
    </row>
    <row r="121" spans="4:28" x14ac:dyDescent="0.25">
      <c r="D121" s="2">
        <v>-5.3357654133930001</v>
      </c>
      <c r="E121" s="2">
        <v>-77.052719284466804</v>
      </c>
      <c r="G121" s="2">
        <v>-5.3548114042956998</v>
      </c>
      <c r="H121" s="2">
        <v>-76.883858206639303</v>
      </c>
      <c r="I121" s="2"/>
      <c r="J121" s="2">
        <v>-6.1842606988086999</v>
      </c>
      <c r="K121" s="2">
        <v>-75.806080596189602</v>
      </c>
      <c r="M121" s="2">
        <v>-8.5871165119999997</v>
      </c>
      <c r="N121" s="2">
        <f t="shared" si="3"/>
        <v>-83.710715741829247</v>
      </c>
      <c r="P121" s="2">
        <v>-6.4139329241893002</v>
      </c>
      <c r="Q121" s="2">
        <v>-75.667780619422402</v>
      </c>
      <c r="S121" s="2">
        <v>-7.705577750822</v>
      </c>
      <c r="T121" s="2">
        <v>-74.0917506229098</v>
      </c>
      <c r="U121" s="2"/>
      <c r="V121" s="2">
        <v>-7.9284839471678996</v>
      </c>
      <c r="W121" s="2">
        <v>-73.797865266808202</v>
      </c>
      <c r="X121" s="2"/>
      <c r="Y121">
        <f t="shared" si="4"/>
        <v>-8.5871165119999997</v>
      </c>
      <c r="Z121" s="2">
        <f t="shared" si="5"/>
        <v>-71.022764167619798</v>
      </c>
      <c r="AA121" s="2"/>
      <c r="AB121" s="10"/>
    </row>
    <row r="122" spans="4:28" x14ac:dyDescent="0.25">
      <c r="D122" s="2">
        <v>-5.4892510974349999</v>
      </c>
      <c r="E122" s="2">
        <v>-77.132798355514197</v>
      </c>
      <c r="G122" s="2">
        <v>-5.5128768321718002</v>
      </c>
      <c r="H122" s="2">
        <v>-76.964749397354396</v>
      </c>
      <c r="I122" s="2"/>
      <c r="J122" s="2">
        <v>-6.3672755737818996</v>
      </c>
      <c r="K122" s="2">
        <v>-75.898506938076395</v>
      </c>
      <c r="M122" s="2">
        <v>-8.6797263779999998</v>
      </c>
      <c r="N122" s="2">
        <f t="shared" si="3"/>
        <v>-83.701163970419501</v>
      </c>
      <c r="P122" s="2">
        <v>-6.6004437995835996</v>
      </c>
      <c r="Q122" s="2">
        <v>-75.7629011123813</v>
      </c>
      <c r="S122" s="2">
        <v>-7.9325068901742002</v>
      </c>
      <c r="T122" s="2">
        <v>-74.197399823480097</v>
      </c>
      <c r="U122" s="2"/>
      <c r="V122" s="2">
        <v>-8.1629596110544007</v>
      </c>
      <c r="W122" s="2">
        <v>-73.905074774476702</v>
      </c>
      <c r="X122" s="2"/>
      <c r="Y122">
        <f t="shared" si="4"/>
        <v>-8.6797263779999998</v>
      </c>
      <c r="Z122" s="2">
        <f t="shared" si="5"/>
        <v>-71.011505757891456</v>
      </c>
      <c r="AA122" s="2"/>
      <c r="AB122" s="10"/>
    </row>
    <row r="123" spans="4:28" x14ac:dyDescent="0.25">
      <c r="D123" s="2">
        <v>-5.6409599654039999</v>
      </c>
      <c r="E123" s="2">
        <v>-77.215129231603697</v>
      </c>
      <c r="G123" s="2">
        <v>-5.6693817564674003</v>
      </c>
      <c r="H123" s="2">
        <v>-77.048109416478198</v>
      </c>
      <c r="I123" s="2"/>
      <c r="J123" s="2">
        <v>-6.5485475089626997</v>
      </c>
      <c r="K123" s="2">
        <v>-75.9937105879672</v>
      </c>
      <c r="M123" s="2">
        <v>-8.7661135609999992</v>
      </c>
      <c r="N123" s="2">
        <f t="shared" si="3"/>
        <v>-83.692160642653107</v>
      </c>
      <c r="P123" s="2">
        <v>-6.7856235743982998</v>
      </c>
      <c r="Q123" s="2">
        <v>-75.861063112024397</v>
      </c>
      <c r="S123" s="2">
        <v>-8.1581090730387</v>
      </c>
      <c r="T123" s="2">
        <v>-74.306465532956395</v>
      </c>
      <c r="U123" s="2"/>
      <c r="V123" s="2">
        <v>-8.3957301794467991</v>
      </c>
      <c r="W123" s="2">
        <v>-74.015591418996394</v>
      </c>
      <c r="X123" s="2"/>
      <c r="Y123">
        <f t="shared" si="4"/>
        <v>-8.7661135609999992</v>
      </c>
      <c r="Z123" s="2">
        <f t="shared" si="5"/>
        <v>-71.000893325617056</v>
      </c>
      <c r="AA123" s="2"/>
      <c r="AB123" s="10"/>
    </row>
    <row r="124" spans="4:28" x14ac:dyDescent="0.25">
      <c r="D124" s="2">
        <v>-5.7922944135818</v>
      </c>
      <c r="E124" s="2">
        <v>-77.300519415783299</v>
      </c>
      <c r="G124" s="2">
        <v>-5.8244970639301004</v>
      </c>
      <c r="H124" s="2">
        <v>-77.134058025418099</v>
      </c>
      <c r="I124" s="2"/>
      <c r="J124" s="2">
        <v>-6.7282921386058998</v>
      </c>
      <c r="K124" s="2">
        <v>-76.091802960037896</v>
      </c>
      <c r="M124" s="2">
        <v>-8.846042422</v>
      </c>
      <c r="N124" s="2">
        <f t="shared" si="3"/>
        <v>-83.683750115946509</v>
      </c>
      <c r="P124" s="2">
        <v>-6.9691371054260998</v>
      </c>
      <c r="Q124" s="2">
        <v>-75.962103342039498</v>
      </c>
      <c r="S124" s="2">
        <v>-8.3819713732454009</v>
      </c>
      <c r="T124" s="2">
        <v>-74.418798729320102</v>
      </c>
      <c r="U124" s="2"/>
      <c r="V124" s="2">
        <v>-8.6270322378948006</v>
      </c>
      <c r="W124" s="2">
        <v>-74.129576649540795</v>
      </c>
      <c r="X124" s="2"/>
      <c r="Y124">
        <f t="shared" si="4"/>
        <v>-8.846042422</v>
      </c>
      <c r="Z124" s="2">
        <f t="shared" si="5"/>
        <v>-70.990979240099065</v>
      </c>
      <c r="AA124" s="2"/>
      <c r="AB124" s="10"/>
    </row>
    <row r="125" spans="4:28" x14ac:dyDescent="0.25">
      <c r="D125" s="2">
        <v>-5.9422736017534996</v>
      </c>
      <c r="E125" s="2">
        <v>-77.388481255295602</v>
      </c>
      <c r="G125" s="2">
        <v>-5.9782804104566996</v>
      </c>
      <c r="H125" s="2">
        <v>-77.222652726312205</v>
      </c>
      <c r="I125" s="2"/>
      <c r="J125" s="2">
        <v>-6.9065872632314003</v>
      </c>
      <c r="K125" s="2">
        <v>-76.192839205140402</v>
      </c>
      <c r="M125" s="2">
        <v>-8.9194207550000009</v>
      </c>
      <c r="N125" s="2">
        <f t="shared" si="3"/>
        <v>-83.675960905120633</v>
      </c>
      <c r="P125" s="2">
        <v>-7.1511202755100003</v>
      </c>
      <c r="Q125" s="2">
        <v>-76.066107672450897</v>
      </c>
      <c r="S125" s="2">
        <v>-8.6042588089236993</v>
      </c>
      <c r="T125" s="2">
        <v>-74.534516485372194</v>
      </c>
      <c r="U125" s="2"/>
      <c r="V125" s="2">
        <v>-8.8564952026416996</v>
      </c>
      <c r="W125" s="2">
        <v>-74.246876428339803</v>
      </c>
      <c r="X125" s="2"/>
      <c r="Y125">
        <f t="shared" si="4"/>
        <v>-8.9194207550000009</v>
      </c>
      <c r="Z125" s="2">
        <f t="shared" si="5"/>
        <v>-70.981797197558166</v>
      </c>
      <c r="AA125" s="2"/>
      <c r="AB125" s="10"/>
    </row>
    <row r="126" spans="4:28" x14ac:dyDescent="0.25">
      <c r="D126" s="2">
        <v>-6.0910907750604002</v>
      </c>
      <c r="E126" s="2">
        <v>-77.479174352547602</v>
      </c>
      <c r="G126" s="2">
        <v>-6.1306145013478002</v>
      </c>
      <c r="H126" s="2">
        <v>-77.313855849327695</v>
      </c>
      <c r="I126" s="2"/>
      <c r="J126" s="2">
        <v>-7.0833072755258</v>
      </c>
      <c r="K126" s="2">
        <v>-76.296768561759393</v>
      </c>
      <c r="M126" s="2">
        <v>-8.9860083119999992</v>
      </c>
      <c r="N126" s="2">
        <f t="shared" si="3"/>
        <v>-83.668836221239914</v>
      </c>
      <c r="P126" s="2">
        <v>-7.3314092004906</v>
      </c>
      <c r="Q126" s="2">
        <v>-76.172995781766303</v>
      </c>
      <c r="S126" s="2">
        <v>-8.8247836934737993</v>
      </c>
      <c r="T126" s="2">
        <v>-74.653525192547207</v>
      </c>
      <c r="U126" s="2"/>
      <c r="V126" s="2">
        <v>-9.0843156467916995</v>
      </c>
      <c r="W126" s="2">
        <v>-74.367585267763204</v>
      </c>
      <c r="X126" s="2"/>
      <c r="Y126">
        <f t="shared" si="4"/>
        <v>-8.9860083119999992</v>
      </c>
      <c r="Z126" s="2">
        <f t="shared" si="5"/>
        <v>-70.973398218041297</v>
      </c>
      <c r="AA126" s="2"/>
      <c r="AB126" s="10"/>
    </row>
    <row r="127" spans="4:28" x14ac:dyDescent="0.25">
      <c r="D127" s="2">
        <v>-6.2379108065643996</v>
      </c>
      <c r="E127" s="2">
        <v>-77.5721192579106</v>
      </c>
      <c r="G127" s="2">
        <v>-6.2813662462693998</v>
      </c>
      <c r="H127" s="2">
        <v>-77.407611225574399</v>
      </c>
      <c r="I127" s="2"/>
      <c r="J127" s="2">
        <v>-7.2583053074894002</v>
      </c>
      <c r="K127" s="2">
        <v>-76.403524986648407</v>
      </c>
      <c r="M127" s="2">
        <v>-9.0456330250000008</v>
      </c>
      <c r="N127" s="2">
        <f t="shared" si="3"/>
        <v>-83.66241105285593</v>
      </c>
      <c r="P127" s="2">
        <v>-7.5099683270200996</v>
      </c>
      <c r="Q127" s="2">
        <v>-76.282757245410707</v>
      </c>
      <c r="S127" s="2">
        <v>-9.0435274371220995</v>
      </c>
      <c r="T127" s="2">
        <v>-74.775787329827807</v>
      </c>
      <c r="U127" s="2"/>
      <c r="V127" s="2">
        <v>-9.3103126336611997</v>
      </c>
      <c r="W127" s="2">
        <v>-74.491597858024093</v>
      </c>
      <c r="X127" s="2"/>
      <c r="Y127">
        <f t="shared" si="4"/>
        <v>-9.0456330250000008</v>
      </c>
      <c r="Z127" s="2">
        <f t="shared" si="5"/>
        <v>-70.96582362783532</v>
      </c>
      <c r="AA127" s="2"/>
      <c r="AB127" s="10"/>
    </row>
    <row r="128" spans="4:28" x14ac:dyDescent="0.25">
      <c r="D128" s="2">
        <v>-6.3838180568445999</v>
      </c>
      <c r="E128" s="2">
        <v>-77.668046959934301</v>
      </c>
      <c r="G128" s="2">
        <v>-6.4303799011190002</v>
      </c>
      <c r="H128" s="2">
        <v>-77.503843749766901</v>
      </c>
      <c r="I128" s="2"/>
      <c r="J128" s="2">
        <v>-7.4314131058245003</v>
      </c>
      <c r="K128" s="2">
        <v>-76.513013604639596</v>
      </c>
      <c r="M128" s="2">
        <v>-9.0981355740000005</v>
      </c>
      <c r="N128" s="2">
        <f t="shared" si="3"/>
        <v>-83.656717776142258</v>
      </c>
      <c r="P128" s="2">
        <v>-7.6866741302659998</v>
      </c>
      <c r="Q128" s="2">
        <v>-76.395328949875605</v>
      </c>
      <c r="S128" s="2">
        <v>-9.2603617857183007</v>
      </c>
      <c r="T128" s="2">
        <v>-74.901213342869397</v>
      </c>
      <c r="U128" s="2"/>
      <c r="V128" s="2">
        <v>-9.5345470822155001</v>
      </c>
      <c r="W128" s="2">
        <v>-74.618959117138999</v>
      </c>
      <c r="X128" s="2"/>
      <c r="Y128">
        <f t="shared" si="4"/>
        <v>-9.0981355740000005</v>
      </c>
      <c r="Z128" s="2">
        <f t="shared" si="5"/>
        <v>-70.959111670574885</v>
      </c>
      <c r="AA128" s="2"/>
      <c r="AB128" s="10"/>
    </row>
    <row r="129" spans="4:28" x14ac:dyDescent="0.25">
      <c r="D129" s="2">
        <v>-6.5277264998047997</v>
      </c>
      <c r="E129" s="2">
        <v>-77.766293832676595</v>
      </c>
      <c r="G129" s="2">
        <v>-6.5776673068390004</v>
      </c>
      <c r="H129" s="2">
        <v>-77.6025883834252</v>
      </c>
      <c r="I129" s="2"/>
      <c r="J129" s="2">
        <v>-7.6026601555201996</v>
      </c>
      <c r="K129" s="2">
        <v>-76.625261611756599</v>
      </c>
      <c r="M129" s="2">
        <v>-9.1433694840000008</v>
      </c>
      <c r="N129" s="2">
        <f t="shared" si="3"/>
        <v>-83.651785961084286</v>
      </c>
      <c r="P129" s="2">
        <v>-7.8617431917553997</v>
      </c>
      <c r="Q129" s="2">
        <v>-76.510873990556206</v>
      </c>
      <c r="S129" s="2">
        <v>-9.4755624217863996</v>
      </c>
      <c r="T129" s="2">
        <v>-75.029992309677795</v>
      </c>
      <c r="U129" s="2"/>
      <c r="V129" s="2">
        <v>-9.7569776402855002</v>
      </c>
      <c r="W129" s="2">
        <v>-74.749681207049704</v>
      </c>
      <c r="X129" s="2"/>
      <c r="Y129">
        <f t="shared" si="4"/>
        <v>-9.1433694840000008</v>
      </c>
      <c r="Z129" s="2">
        <f t="shared" si="5"/>
        <v>-70.953297277005092</v>
      </c>
      <c r="AA129" s="2"/>
      <c r="AB129" s="10"/>
    </row>
    <row r="130" spans="4:28" x14ac:dyDescent="0.25">
      <c r="D130" s="2">
        <v>-6.6699074221694996</v>
      </c>
      <c r="E130" s="2">
        <v>-77.867071184862297</v>
      </c>
      <c r="G130" s="2">
        <v>-6.7233136797809001</v>
      </c>
      <c r="H130" s="2">
        <v>-77.703949213047395</v>
      </c>
      <c r="I130" s="2"/>
      <c r="J130" s="2">
        <v>-7.7721675062377997</v>
      </c>
      <c r="K130" s="2">
        <v>-76.740368114349494</v>
      </c>
      <c r="M130" s="2">
        <v>-9.1812112080000006</v>
      </c>
      <c r="N130" s="2">
        <f t="shared" si="3"/>
        <v>-83.647641094977061</v>
      </c>
      <c r="P130" s="2">
        <v>-8.0348910323286997</v>
      </c>
      <c r="Q130" s="2">
        <v>-76.629229740702101</v>
      </c>
      <c r="S130" s="2">
        <v>-9.6887785064926</v>
      </c>
      <c r="T130" s="2">
        <v>-75.161968383453001</v>
      </c>
      <c r="U130" s="2"/>
      <c r="V130" s="2">
        <v>-9.9772197885984006</v>
      </c>
      <c r="W130" s="2">
        <v>-74.883563150351307</v>
      </c>
      <c r="X130" s="2"/>
      <c r="Y130">
        <f t="shared" si="4"/>
        <v>-9.1812112080000006</v>
      </c>
      <c r="Z130" s="2">
        <f t="shared" si="5"/>
        <v>-70.94841055833524</v>
      </c>
      <c r="AA130" s="2"/>
      <c r="AB130" s="10"/>
    </row>
    <row r="131" spans="4:28" x14ac:dyDescent="0.25">
      <c r="D131" s="2">
        <v>-6.8098850301024996</v>
      </c>
      <c r="E131" s="2">
        <v>-77.970065023953495</v>
      </c>
      <c r="G131" s="2">
        <v>-6.8671960834665997</v>
      </c>
      <c r="H131" s="2">
        <v>-77.807884145986606</v>
      </c>
      <c r="I131" s="2"/>
      <c r="J131" s="2">
        <v>-7.9398100649599002</v>
      </c>
      <c r="K131" s="2">
        <v>-76.858274324935707</v>
      </c>
      <c r="M131" s="2">
        <v>-9.5</v>
      </c>
      <c r="N131" s="2">
        <f t="shared" si="3"/>
        <v>-83.612035616889514</v>
      </c>
      <c r="P131" s="2">
        <v>-8.2059635940247002</v>
      </c>
      <c r="Q131" s="2">
        <v>-76.750310692294306</v>
      </c>
      <c r="S131" s="2">
        <v>-9.8998253738933997</v>
      </c>
      <c r="T131" s="2">
        <v>-75.297059502272603</v>
      </c>
      <c r="U131" s="2"/>
      <c r="V131" s="2">
        <v>-10.1955331853618</v>
      </c>
      <c r="W131" s="2">
        <v>-75.020765839503198</v>
      </c>
      <c r="X131" s="2"/>
      <c r="Y131">
        <f t="shared" si="4"/>
        <v>-9.5</v>
      </c>
      <c r="Z131" s="2">
        <f t="shared" si="5"/>
        <v>-70.906428481485378</v>
      </c>
      <c r="AA131" s="2"/>
      <c r="AB131" s="10"/>
    </row>
    <row r="132" spans="4:28" x14ac:dyDescent="0.25">
      <c r="D132" s="2">
        <v>-6.9480285789513996</v>
      </c>
      <c r="E132" s="2">
        <v>-78.075571750354399</v>
      </c>
      <c r="G132" s="2">
        <v>-7.0091977067322002</v>
      </c>
      <c r="H132" s="2">
        <v>-77.914347309730502</v>
      </c>
      <c r="I132" s="2"/>
      <c r="J132" s="2">
        <v>-8.1054666120976009</v>
      </c>
      <c r="K132" s="2">
        <v>-76.978923193723404</v>
      </c>
      <c r="M132" s="2">
        <v>-10</v>
      </c>
      <c r="N132" s="2">
        <f t="shared" si="3"/>
        <v>-83.55371027069954</v>
      </c>
      <c r="P132" s="2">
        <v>-8.3750617888363994</v>
      </c>
      <c r="Q132" s="2">
        <v>-76.874216225069006</v>
      </c>
      <c r="S132" s="2">
        <v>-10.1088478484397</v>
      </c>
      <c r="T132" s="2">
        <v>-75.435367547308104</v>
      </c>
      <c r="U132" s="2"/>
      <c r="V132" s="2">
        <v>-10.411751519463101</v>
      </c>
      <c r="W132" s="2">
        <v>-75.161183389418696</v>
      </c>
      <c r="X132" s="2"/>
      <c r="Y132">
        <f t="shared" si="4"/>
        <v>-10</v>
      </c>
      <c r="Z132" s="2">
        <f t="shared" si="5"/>
        <v>-70.837642535589794</v>
      </c>
      <c r="AA132" s="2"/>
      <c r="AB132" s="10"/>
    </row>
    <row r="133" spans="4:28" x14ac:dyDescent="0.25">
      <c r="D133" s="2">
        <v>-7.0848026313713</v>
      </c>
      <c r="E133" s="2">
        <v>-78.184013185150803</v>
      </c>
      <c r="G133" s="2">
        <v>-7.1492463801512001</v>
      </c>
      <c r="H133" s="2">
        <v>-78.023309559185194</v>
      </c>
      <c r="I133" s="2"/>
      <c r="J133" s="2">
        <v>-8.2690640742361996</v>
      </c>
      <c r="K133" s="2">
        <v>-77.102282435241307</v>
      </c>
      <c r="M133" s="2">
        <v>-11</v>
      </c>
      <c r="N133" s="2">
        <f t="shared" si="3"/>
        <v>-83.427947955106745</v>
      </c>
      <c r="P133" s="2">
        <v>-8.5419506286776006</v>
      </c>
      <c r="Q133" s="2">
        <v>-77.000790476862605</v>
      </c>
      <c r="S133" s="2">
        <v>-10.315574972234201</v>
      </c>
      <c r="T133" s="2">
        <v>-75.576710536814204</v>
      </c>
      <c r="U133" s="2"/>
      <c r="V133" s="2">
        <v>-10.6257653798811</v>
      </c>
      <c r="W133" s="2">
        <v>-75.304752510807702</v>
      </c>
      <c r="X133" s="2"/>
      <c r="Y133">
        <f t="shared" si="4"/>
        <v>-11</v>
      </c>
      <c r="Z133" s="2">
        <f t="shared" si="5"/>
        <v>-70.689260853399801</v>
      </c>
      <c r="AA133" s="2"/>
      <c r="AB133" s="10"/>
    </row>
    <row r="134" spans="4:28" x14ac:dyDescent="0.25">
      <c r="D134" s="2">
        <v>-7.2191816226930001</v>
      </c>
      <c r="E134" s="2">
        <v>-78.294626627975404</v>
      </c>
      <c r="G134" s="2">
        <v>-7.2873150146050998</v>
      </c>
      <c r="H134" s="2">
        <v>-78.134783579732598</v>
      </c>
      <c r="I134" s="2"/>
      <c r="J134" s="2">
        <v>-8.4305932124443999</v>
      </c>
      <c r="K134" s="2">
        <v>-77.228353815377105</v>
      </c>
      <c r="M134">
        <v>-12</v>
      </c>
      <c r="N134" s="2">
        <f t="shared" si="3"/>
        <v>-83.28999039500485</v>
      </c>
      <c r="P134" s="2">
        <v>-8.7069543454017992</v>
      </c>
      <c r="Q134" s="2">
        <v>-77.130286043145802</v>
      </c>
      <c r="S134" s="2">
        <v>-10.520416142944701</v>
      </c>
      <c r="T134" s="2">
        <v>-75.721379125177194</v>
      </c>
      <c r="U134" s="2"/>
      <c r="V134" s="2">
        <v>-10.8378328475125</v>
      </c>
      <c r="W134" s="2">
        <v>-75.451677616749507</v>
      </c>
      <c r="X134" s="2"/>
      <c r="Y134">
        <f t="shared" si="4"/>
        <v>-12</v>
      </c>
      <c r="Z134" s="2">
        <f t="shared" si="5"/>
        <v>-70.526389387235753</v>
      </c>
      <c r="AA134" s="2"/>
      <c r="AB134" s="10"/>
    </row>
    <row r="135" spans="4:28" x14ac:dyDescent="0.25">
      <c r="D135" s="2">
        <v>-7.3516352089658001</v>
      </c>
      <c r="E135" s="2">
        <v>-78.407832211017407</v>
      </c>
      <c r="G135" s="2">
        <v>-7.4234211349016004</v>
      </c>
      <c r="H135" s="2">
        <v>-78.248833364799907</v>
      </c>
      <c r="I135" s="2"/>
      <c r="J135" s="2">
        <v>-8.5901119658817002</v>
      </c>
      <c r="K135" s="2">
        <v>-77.357181408706893</v>
      </c>
      <c r="M135">
        <v>-13</v>
      </c>
      <c r="N135" s="2">
        <f t="shared" si="3"/>
        <v>-83.139776882067707</v>
      </c>
      <c r="P135" s="2">
        <v>-8.8696892474975009</v>
      </c>
      <c r="Q135" s="2">
        <v>-77.262396589149205</v>
      </c>
      <c r="S135" s="2">
        <v>-10.7228944660257</v>
      </c>
      <c r="T135" s="2">
        <v>-75.869049022383095</v>
      </c>
      <c r="U135" s="2"/>
      <c r="V135" s="2">
        <v>-11.047669778614701</v>
      </c>
      <c r="W135" s="2">
        <v>-75.601800898044402</v>
      </c>
      <c r="X135" s="2"/>
      <c r="Y135">
        <f t="shared" si="4"/>
        <v>-13</v>
      </c>
      <c r="Z135" s="2">
        <f t="shared" si="5"/>
        <v>-70.348927497155216</v>
      </c>
      <c r="AA135" s="2"/>
      <c r="AB135" s="10"/>
    </row>
    <row r="136" spans="4:28" x14ac:dyDescent="0.25">
      <c r="D136" s="2">
        <v>-7.4823296859133999</v>
      </c>
      <c r="E136" s="2">
        <v>-78.523844539912702</v>
      </c>
      <c r="G136" s="2">
        <v>-7.5573923525330002</v>
      </c>
      <c r="H136" s="2">
        <v>-78.365361384182094</v>
      </c>
      <c r="I136" s="2"/>
      <c r="J136" s="2">
        <v>-8.7474594201840006</v>
      </c>
      <c r="K136" s="2">
        <v>-77.488626094321404</v>
      </c>
      <c r="M136">
        <v>-16</v>
      </c>
      <c r="N136" s="2">
        <f t="shared" si="3"/>
        <v>-82.614904829576616</v>
      </c>
      <c r="P136" s="2">
        <v>-9.0301662345021008</v>
      </c>
      <c r="Q136" s="2">
        <v>-77.397117985365895</v>
      </c>
      <c r="S136" s="2">
        <v>-10.9230260865434</v>
      </c>
      <c r="T136" s="2">
        <v>-76.019726977118907</v>
      </c>
      <c r="U136" s="2"/>
      <c r="V136" s="2">
        <v>-11.255040365192</v>
      </c>
      <c r="W136" s="2">
        <v>-75.754968103640195</v>
      </c>
      <c r="X136" s="2"/>
      <c r="Y136">
        <f t="shared" si="4"/>
        <v>-16</v>
      </c>
      <c r="Z136" s="2">
        <f t="shared" si="5"/>
        <v>-69.727839490407277</v>
      </c>
      <c r="AA136" s="2"/>
      <c r="AB136" s="10"/>
    </row>
    <row r="137" spans="4:28" x14ac:dyDescent="0.25">
      <c r="D137" s="2">
        <v>-7.6102432170470999</v>
      </c>
      <c r="E137" s="2">
        <v>-78.641795358144094</v>
      </c>
      <c r="G137" s="2">
        <v>-7.6889683526367998</v>
      </c>
      <c r="H137" s="2">
        <v>-78.484182376709299</v>
      </c>
      <c r="I137" s="2"/>
      <c r="J137" s="2">
        <v>-8.9023745840519997</v>
      </c>
      <c r="K137" s="2">
        <v>-77.622449566678796</v>
      </c>
      <c r="M137" s="2"/>
      <c r="P137" s="2">
        <v>-9.1884242122514994</v>
      </c>
      <c r="Q137" s="2">
        <v>-77.534478532652102</v>
      </c>
      <c r="S137" s="2">
        <v>-11.1208612098669</v>
      </c>
      <c r="T137" s="2">
        <v>-76.173457877475101</v>
      </c>
      <c r="U137" s="2"/>
      <c r="V137" s="2">
        <v>-11.4601129257892</v>
      </c>
      <c r="W137" s="2">
        <v>-75.911308373998494</v>
      </c>
      <c r="X137" s="2"/>
      <c r="Y137" s="2"/>
      <c r="Z137" s="2"/>
      <c r="AA137" s="2"/>
      <c r="AB137" s="10"/>
    </row>
    <row r="138" spans="4:28" x14ac:dyDescent="0.25">
      <c r="D138" s="2">
        <v>-7.7358347828187997</v>
      </c>
      <c r="E138" s="2">
        <v>-78.762125552324207</v>
      </c>
      <c r="G138" s="2">
        <v>-7.8184024069135996</v>
      </c>
      <c r="H138" s="2">
        <v>-78.605569683908399</v>
      </c>
      <c r="I138" s="2"/>
      <c r="J138" s="2">
        <v>-9.0551974636347996</v>
      </c>
      <c r="K138" s="2">
        <v>-77.758938121038895</v>
      </c>
      <c r="M138" s="2"/>
      <c r="P138" s="2">
        <v>-9.3445362365664995</v>
      </c>
      <c r="Q138" s="2">
        <v>-77.674543011960694</v>
      </c>
      <c r="S138" s="2">
        <v>-11.3164870129023</v>
      </c>
      <c r="T138" s="2">
        <v>-76.330334903579896</v>
      </c>
      <c r="U138" s="2"/>
      <c r="V138" s="2">
        <v>-11.6626657424356</v>
      </c>
      <c r="W138" s="2">
        <v>-76.070659352368693</v>
      </c>
      <c r="X138" s="2"/>
      <c r="Y138" s="2"/>
      <c r="Z138" s="2"/>
      <c r="AA138" s="2"/>
      <c r="AB138" s="10"/>
    </row>
    <row r="139" spans="4:28" x14ac:dyDescent="0.25">
      <c r="D139" s="2">
        <v>-7.8596676676563</v>
      </c>
      <c r="E139" s="2">
        <v>-78.885457244198093</v>
      </c>
      <c r="G139" s="2">
        <v>-7.9455169793518001</v>
      </c>
      <c r="H139" s="2">
        <v>-78.729404969662397</v>
      </c>
      <c r="I139" s="2"/>
      <c r="J139" s="2">
        <v>-9.2057492777554</v>
      </c>
      <c r="K139" s="2">
        <v>-77.897952908277404</v>
      </c>
      <c r="M139" s="2"/>
      <c r="P139" s="2">
        <v>-9.4982955293484004</v>
      </c>
      <c r="Q139" s="2">
        <v>-77.817126653577702</v>
      </c>
      <c r="S139" s="2">
        <v>-11.5096346161064</v>
      </c>
      <c r="T139" s="2">
        <v>-76.490177114517394</v>
      </c>
      <c r="U139" s="2"/>
      <c r="V139" s="2">
        <v>-11.862910102862299</v>
      </c>
      <c r="W139" s="2">
        <v>-76.233201129094397</v>
      </c>
      <c r="X139" s="2"/>
      <c r="Y139" s="2"/>
      <c r="Z139" s="2"/>
      <c r="AA139" s="2"/>
      <c r="AB139" s="10"/>
    </row>
    <row r="140" spans="4:28" x14ac:dyDescent="0.25">
      <c r="D140" s="2">
        <v>-7.9805577736859998</v>
      </c>
      <c r="E140" s="2">
        <v>-79.010668935561597</v>
      </c>
      <c r="G140" s="2">
        <v>-8.0703082909349</v>
      </c>
      <c r="H140" s="2">
        <v>-78.855732871620802</v>
      </c>
      <c r="I140" s="2"/>
      <c r="J140" s="2">
        <v>-9.3540565625160994</v>
      </c>
      <c r="K140" s="2">
        <v>-78.039540385964102</v>
      </c>
      <c r="M140" s="2"/>
      <c r="P140" s="2">
        <v>-9.6496310375584002</v>
      </c>
      <c r="Q140" s="2">
        <v>-77.962161282072003</v>
      </c>
      <c r="S140" s="2">
        <v>-11.700205026220001</v>
      </c>
      <c r="T140" s="2">
        <v>-76.652931748738595</v>
      </c>
      <c r="U140" s="2"/>
      <c r="V140" s="2">
        <v>-12.0606969208311</v>
      </c>
      <c r="W140" s="2">
        <v>-76.398845690407001</v>
      </c>
      <c r="X140" s="2"/>
      <c r="Y140" s="2"/>
      <c r="Z140" s="2"/>
      <c r="AA140" s="2"/>
      <c r="AB140" s="10"/>
    </row>
    <row r="141" spans="4:28" x14ac:dyDescent="0.25">
      <c r="D141" s="2">
        <v>-8.0986830415290001</v>
      </c>
      <c r="E141" s="2">
        <v>-79.137952190227097</v>
      </c>
      <c r="G141" s="2">
        <v>-8.1926183632266998</v>
      </c>
      <c r="H141" s="2">
        <v>-78.984444541657297</v>
      </c>
      <c r="I141" s="2"/>
      <c r="J141" s="2">
        <v>-9.4999607328061995</v>
      </c>
      <c r="K141" s="2">
        <v>-78.183579152205994</v>
      </c>
      <c r="M141" s="2"/>
      <c r="P141" s="2">
        <v>-9.7984948526520999</v>
      </c>
      <c r="Q141" s="2">
        <v>-78.109619424871696</v>
      </c>
      <c r="S141" s="2">
        <v>-11.888138103033899</v>
      </c>
      <c r="T141" s="2">
        <v>-76.818581785783294</v>
      </c>
      <c r="U141" s="2"/>
      <c r="V141" s="2">
        <v>-12.255741351482101</v>
      </c>
      <c r="W141" s="2">
        <v>-76.567397263425804</v>
      </c>
      <c r="X141" s="2"/>
      <c r="Y141" s="2"/>
      <c r="Z141" s="2"/>
      <c r="AA141" s="2"/>
      <c r="AB141" s="10"/>
    </row>
    <row r="142" spans="4:28" x14ac:dyDescent="0.25">
      <c r="D142" s="2">
        <v>-8.2145392163231001</v>
      </c>
      <c r="E142" s="2">
        <v>-79.267899826649696</v>
      </c>
      <c r="G142" s="2">
        <v>-8.3123915386501004</v>
      </c>
      <c r="H142" s="2">
        <v>-79.115526324176102</v>
      </c>
      <c r="I142" s="2"/>
      <c r="J142" s="2">
        <v>-9.6431973630689001</v>
      </c>
      <c r="K142" s="2">
        <v>-78.329832194048393</v>
      </c>
      <c r="M142" s="2"/>
      <c r="P142" s="2">
        <v>-9.9449073549093008</v>
      </c>
      <c r="Q142" s="2">
        <v>-78.259547732175207</v>
      </c>
      <c r="S142" s="2">
        <v>-12.073463405651401</v>
      </c>
      <c r="T142" s="2">
        <v>-76.987189956140796</v>
      </c>
      <c r="U142" s="2"/>
      <c r="V142" s="2">
        <v>-12.448179033355499</v>
      </c>
      <c r="W142" s="2">
        <v>-76.739018824826701</v>
      </c>
      <c r="X142" s="2"/>
      <c r="Y142" s="2"/>
      <c r="Z142" s="2"/>
      <c r="AA142" s="2"/>
      <c r="AB142" s="10"/>
    </row>
    <row r="143" spans="4:28" x14ac:dyDescent="0.25">
      <c r="D143" s="2">
        <v>-8.3280778593614002</v>
      </c>
      <c r="E143" s="2">
        <v>-79.400559734179893</v>
      </c>
      <c r="G143" s="2">
        <v>-8.4293996883159998</v>
      </c>
      <c r="H143" s="2">
        <v>-79.248762046697706</v>
      </c>
      <c r="I143" s="2"/>
      <c r="J143" s="2">
        <v>-9.7840669931008009</v>
      </c>
      <c r="K143" s="2">
        <v>-78.478623847565203</v>
      </c>
      <c r="M143" s="2"/>
      <c r="P143" s="2">
        <v>-10.088921893917099</v>
      </c>
      <c r="Q143" s="2">
        <v>-78.412028685889794</v>
      </c>
      <c r="S143" s="2">
        <v>-12.256255422137</v>
      </c>
      <c r="T143" s="2">
        <v>-77.158855897394801</v>
      </c>
      <c r="U143" s="2"/>
      <c r="V143" s="2">
        <v>-12.637782421483401</v>
      </c>
      <c r="W143" s="2">
        <v>-76.913547096123295</v>
      </c>
      <c r="X143" s="2"/>
      <c r="Y143" s="2"/>
      <c r="Z143" s="2"/>
      <c r="AA143" s="2"/>
      <c r="AB143" s="10"/>
    </row>
    <row r="144" spans="4:28" x14ac:dyDescent="0.25">
      <c r="D144" s="2">
        <v>-8.4385101358379995</v>
      </c>
      <c r="E144" s="2">
        <v>-79.535068043657603</v>
      </c>
      <c r="G144" s="2">
        <v>-8.5437449217749002</v>
      </c>
      <c r="H144" s="2">
        <v>-79.384309318858598</v>
      </c>
      <c r="I144" s="2"/>
      <c r="J144" s="2">
        <v>-9.9224071836933003</v>
      </c>
      <c r="K144" s="2">
        <v>-78.629793316583203</v>
      </c>
      <c r="M144" s="2"/>
      <c r="P144" s="2">
        <v>-10.230340468779399</v>
      </c>
      <c r="Q144" s="2">
        <v>-78.566865388046494</v>
      </c>
      <c r="S144" s="2">
        <v>-12.4362588025466</v>
      </c>
      <c r="T144" s="2">
        <v>-77.333374007309303</v>
      </c>
      <c r="U144" s="2"/>
      <c r="V144" s="2">
        <v>-12.8247306773275</v>
      </c>
      <c r="W144" s="2">
        <v>-77.091190385626604</v>
      </c>
      <c r="X144" s="2"/>
      <c r="Y144" s="2"/>
      <c r="Z144" s="2"/>
      <c r="AA144" s="2"/>
      <c r="AB144" s="10"/>
    </row>
    <row r="145" spans="4:28" x14ac:dyDescent="0.25">
      <c r="D145" s="2">
        <v>-8.5457512376381999</v>
      </c>
      <c r="E145" s="2">
        <v>-79.671324880537199</v>
      </c>
      <c r="G145" s="2">
        <v>-8.6554344896218005</v>
      </c>
      <c r="H145" s="2">
        <v>-79.522235911576999</v>
      </c>
      <c r="I145" s="2"/>
      <c r="J145" s="2">
        <v>-10.058182398893999</v>
      </c>
      <c r="K145" s="2">
        <v>-78.783302018574005</v>
      </c>
      <c r="M145" s="2"/>
      <c r="P145" s="2">
        <v>-10.369064080868601</v>
      </c>
      <c r="Q145" s="2">
        <v>-78.723949340163102</v>
      </c>
      <c r="S145" s="2">
        <v>-12.6133338605381</v>
      </c>
      <c r="T145" s="2">
        <v>-77.510644958551197</v>
      </c>
      <c r="U145" s="2"/>
      <c r="V145" s="2">
        <v>-13.008698267861099</v>
      </c>
      <c r="W145" s="2">
        <v>-77.271694932673995</v>
      </c>
      <c r="X145" s="2"/>
      <c r="Y145" s="2"/>
      <c r="Z145" s="2"/>
      <c r="AA145" s="2"/>
      <c r="AB145" s="10"/>
    </row>
    <row r="146" spans="4:28" x14ac:dyDescent="0.25">
      <c r="D146" s="2">
        <v>-8.6503967825581007</v>
      </c>
      <c r="E146" s="2">
        <v>-79.810141558175999</v>
      </c>
      <c r="G146" s="2">
        <v>-8.7643543653005</v>
      </c>
      <c r="H146" s="2">
        <v>-79.662450414258998</v>
      </c>
      <c r="I146" s="2"/>
      <c r="J146" s="2">
        <v>-10.1913882061201</v>
      </c>
      <c r="K146" s="2">
        <v>-78.939154027510696</v>
      </c>
      <c r="M146" s="2"/>
      <c r="P146" s="2">
        <v>-10.505055858861301</v>
      </c>
      <c r="Q146" s="2">
        <v>-78.883243477551204</v>
      </c>
      <c r="S146" s="2">
        <v>-12.787414691294</v>
      </c>
      <c r="T146" s="2">
        <v>-77.690653819128201</v>
      </c>
      <c r="U146" s="2"/>
      <c r="V146" s="2">
        <v>-13.1898011985888</v>
      </c>
      <c r="W146" s="2">
        <v>-77.455237724913502</v>
      </c>
      <c r="X146" s="2"/>
      <c r="Y146" s="2"/>
      <c r="Z146" s="2"/>
      <c r="AA146" s="2"/>
      <c r="AB146" s="10"/>
    </row>
    <row r="147" spans="4:28" x14ac:dyDescent="0.25">
      <c r="D147" s="2">
        <v>-8.7517485779259996</v>
      </c>
      <c r="E147" s="2">
        <v>-79.950650000839502</v>
      </c>
      <c r="G147" s="2">
        <v>-8.8703826568857007</v>
      </c>
      <c r="H147" s="2">
        <v>-79.804837625286297</v>
      </c>
      <c r="I147" s="2"/>
      <c r="J147" s="2">
        <v>-10.3219068977566</v>
      </c>
      <c r="K147" s="2">
        <v>-79.0972314698963</v>
      </c>
      <c r="M147" s="2"/>
      <c r="P147" s="2">
        <v>-10.638371691303</v>
      </c>
      <c r="Q147" s="2">
        <v>-79.044834214512505</v>
      </c>
      <c r="S147" s="2">
        <v>-12.958553561693201</v>
      </c>
      <c r="T147" s="2">
        <v>-77.873525589943398</v>
      </c>
      <c r="U147" s="2"/>
      <c r="V147" s="2">
        <v>-13.3678414297801</v>
      </c>
      <c r="W147" s="2">
        <v>-77.641701778683299</v>
      </c>
      <c r="X147" s="2"/>
      <c r="Y147" s="2"/>
      <c r="Z147" s="2"/>
      <c r="AA147" s="2"/>
      <c r="AB147" s="10"/>
    </row>
    <row r="148" spans="4:28" x14ac:dyDescent="0.25">
      <c r="D148" s="2">
        <v>-8.8504888919490998</v>
      </c>
      <c r="E148" s="2">
        <v>-80.0938707099711</v>
      </c>
      <c r="G148" s="2">
        <v>-8.9733872887074</v>
      </c>
      <c r="H148" s="2">
        <v>-79.949252891753602</v>
      </c>
      <c r="I148" s="2"/>
      <c r="J148" s="2">
        <v>-10.449603698808099</v>
      </c>
      <c r="K148" s="2">
        <v>-79.2573874791984</v>
      </c>
      <c r="M148" s="2"/>
      <c r="P148" s="2">
        <v>-10.7688601527258</v>
      </c>
      <c r="Q148" s="2">
        <v>-79.208572145620593</v>
      </c>
      <c r="S148" s="2">
        <v>-13.126548791943099</v>
      </c>
      <c r="T148" s="2">
        <v>-78.059107213602402</v>
      </c>
      <c r="U148" s="2"/>
      <c r="V148" s="2">
        <v>-13.5428169015265</v>
      </c>
      <c r="W148" s="2">
        <v>-77.831171955620107</v>
      </c>
      <c r="X148" s="2"/>
      <c r="Y148" s="2"/>
      <c r="Z148" s="2"/>
      <c r="AA148" s="2"/>
      <c r="AB148" s="10"/>
    </row>
    <row r="149" spans="4:28" x14ac:dyDescent="0.25">
      <c r="D149" s="2">
        <v>-8.9458216902184002</v>
      </c>
      <c r="E149" s="2">
        <v>-80.238728416203301</v>
      </c>
      <c r="G149" s="2">
        <v>-9.0733553034351004</v>
      </c>
      <c r="H149" s="2">
        <v>-80.095712552041206</v>
      </c>
      <c r="I149" s="2"/>
      <c r="J149" s="2">
        <v>-10.5744850300277</v>
      </c>
      <c r="K149" s="2">
        <v>-79.419659362404303</v>
      </c>
      <c r="M149" s="2"/>
      <c r="P149" s="2">
        <v>-10.8967471356167</v>
      </c>
      <c r="Q149" s="2">
        <v>-79.374801273134594</v>
      </c>
      <c r="S149" s="2">
        <v>-13.291691939107301</v>
      </c>
      <c r="T149" s="2">
        <v>-78.247799745996502</v>
      </c>
      <c r="U149" s="2"/>
      <c r="V149" s="2">
        <v>-13.7146443223797</v>
      </c>
      <c r="W149" s="2">
        <v>-78.023661738969295</v>
      </c>
      <c r="X149" s="2"/>
      <c r="Y149" s="2"/>
      <c r="Z149" s="2"/>
      <c r="AA149" s="2"/>
      <c r="AB149" s="10"/>
    </row>
    <row r="150" spans="4:28" x14ac:dyDescent="0.25">
      <c r="D150" s="2">
        <v>-9.0381652130397008</v>
      </c>
      <c r="E150" s="2">
        <v>-80.385919177100405</v>
      </c>
      <c r="G150" s="2">
        <v>-9.1703849479489001</v>
      </c>
      <c r="H150" s="2">
        <v>-80.244431228438103</v>
      </c>
      <c r="I150" s="2"/>
      <c r="J150" s="2">
        <v>-10.696701623420701</v>
      </c>
      <c r="K150" s="2">
        <v>-79.584297930933303</v>
      </c>
      <c r="M150" s="2"/>
      <c r="P150" s="2">
        <v>-11.021691715894301</v>
      </c>
      <c r="Q150" s="2">
        <v>-79.543138089249496</v>
      </c>
      <c r="S150" s="2">
        <v>-13.453522011115099</v>
      </c>
      <c r="T150" s="2">
        <v>-78.439196467902306</v>
      </c>
      <c r="U150" s="2"/>
      <c r="V150" s="2">
        <v>-13.8830998952419</v>
      </c>
      <c r="W150" s="2">
        <v>-78.219051277183596</v>
      </c>
      <c r="X150" s="2"/>
      <c r="Y150" s="2"/>
      <c r="Z150" s="2"/>
      <c r="AA150" s="2"/>
      <c r="AB150" s="10"/>
    </row>
    <row r="151" spans="4:28" x14ac:dyDescent="0.25">
      <c r="D151" s="2">
        <v>-9.1270012469008996</v>
      </c>
      <c r="E151" s="2">
        <v>-80.534682104101606</v>
      </c>
      <c r="G151" s="2">
        <v>-9.2642627418125993</v>
      </c>
      <c r="H151" s="2">
        <v>-80.395142191047199</v>
      </c>
      <c r="I151" s="2"/>
      <c r="J151" s="2">
        <v>-10.816014385885699</v>
      </c>
      <c r="K151" s="2">
        <v>-79.751032287793095</v>
      </c>
      <c r="M151" s="2"/>
      <c r="P151" s="2">
        <v>-11.1436407950694</v>
      </c>
      <c r="Q151" s="2">
        <v>-79.713560197533297</v>
      </c>
      <c r="S151" s="2">
        <v>-13.611929855790599</v>
      </c>
      <c r="T151" s="2">
        <v>-78.633312910039805</v>
      </c>
      <c r="U151" s="2"/>
      <c r="V151" s="2">
        <v>-14.047960430276101</v>
      </c>
      <c r="W151" s="2">
        <v>-78.417216700205799</v>
      </c>
      <c r="X151" s="2"/>
      <c r="Y151" s="2"/>
      <c r="Z151" s="2"/>
      <c r="AA151" s="2"/>
      <c r="AB151" s="10"/>
    </row>
    <row r="152" spans="4:28" x14ac:dyDescent="0.25">
      <c r="D152" s="2">
        <v>-9.2123133844894003</v>
      </c>
      <c r="E152" s="2">
        <v>-80.685006466639095</v>
      </c>
      <c r="G152" s="2">
        <v>-9.3547898462283001</v>
      </c>
      <c r="H152" s="2">
        <v>-80.547573443680307</v>
      </c>
      <c r="I152" s="2"/>
      <c r="J152" s="2">
        <v>-10.9322019115319</v>
      </c>
      <c r="K152" s="2">
        <v>-79.919578501171301</v>
      </c>
      <c r="M152" s="2"/>
      <c r="P152" s="2">
        <v>-11.2625870504632</v>
      </c>
      <c r="Q152" s="2">
        <v>-79.8861227276671</v>
      </c>
      <c r="S152" s="2">
        <v>-13.7668663600521</v>
      </c>
      <c r="T152" s="2">
        <v>-78.830250146781907</v>
      </c>
      <c r="U152" s="2"/>
      <c r="V152" s="2">
        <v>-14.209279066464999</v>
      </c>
      <c r="W152" s="2">
        <v>-78.618361028355295</v>
      </c>
      <c r="X152" s="2"/>
      <c r="Y152" s="2"/>
      <c r="Z152" s="2"/>
      <c r="AA152" s="2"/>
      <c r="AB152" s="10"/>
    </row>
    <row r="153" spans="4:28" x14ac:dyDescent="0.25">
      <c r="D153" s="2">
        <v>-9.2942251979181005</v>
      </c>
      <c r="E153" s="2">
        <v>-80.837155287839906</v>
      </c>
      <c r="G153" s="2">
        <v>-9.4421288859252002</v>
      </c>
      <c r="H153" s="2">
        <v>-80.702039362833304</v>
      </c>
      <c r="I153" s="2"/>
      <c r="J153" s="2">
        <v>-11.045491212140901</v>
      </c>
      <c r="K153" s="2">
        <v>-80.090310482301206</v>
      </c>
      <c r="M153" s="2"/>
      <c r="P153" s="2">
        <v>-11.3785360763124</v>
      </c>
      <c r="Q153" s="2">
        <v>-80.060929370161105</v>
      </c>
      <c r="S153" s="2">
        <v>-13.9183203376035</v>
      </c>
      <c r="T153" s="2">
        <v>-79.030148117057294</v>
      </c>
      <c r="U153" s="2"/>
      <c r="V153" s="2">
        <v>-14.3667973071977</v>
      </c>
      <c r="W153" s="2">
        <v>-78.822307187528097</v>
      </c>
      <c r="X153" s="2"/>
      <c r="Y153" s="2"/>
      <c r="Z153" s="2"/>
      <c r="AA153" s="2"/>
      <c r="AB153" s="10"/>
    </row>
    <row r="154" spans="4:28" x14ac:dyDescent="0.25">
      <c r="D154" s="2">
        <v>-9.3726830187861001</v>
      </c>
      <c r="E154" s="2">
        <v>-80.991103551003107</v>
      </c>
      <c r="G154" s="2">
        <v>-9.5261456805571996</v>
      </c>
      <c r="H154" s="2">
        <v>-80.858353957480105</v>
      </c>
      <c r="I154" s="2"/>
      <c r="J154" s="2">
        <v>-11.155705811320299</v>
      </c>
      <c r="K154" s="2">
        <v>-80.263063456173995</v>
      </c>
      <c r="M154" s="2"/>
      <c r="P154" s="2">
        <v>-11.491268592855899</v>
      </c>
      <c r="Q154" s="2">
        <v>-80.237779193948498</v>
      </c>
      <c r="S154" s="2">
        <v>-14.066010626705401</v>
      </c>
      <c r="T154" s="2">
        <v>-79.232782508144098</v>
      </c>
      <c r="U154" s="2"/>
      <c r="V154" s="2">
        <v>-14.520577909658799</v>
      </c>
      <c r="W154" s="2">
        <v>-79.029320972863204</v>
      </c>
      <c r="X154" s="2"/>
      <c r="Y154" s="2"/>
      <c r="Z154" s="2"/>
      <c r="AA154" s="2"/>
      <c r="AB154" s="10"/>
    </row>
    <row r="155" spans="4:28" x14ac:dyDescent="0.25">
      <c r="D155" s="2">
        <v>-9.4477110050349005</v>
      </c>
      <c r="E155" s="2">
        <v>-81.146995323506005</v>
      </c>
      <c r="G155" s="2">
        <v>-9.6067916881565001</v>
      </c>
      <c r="H155" s="2">
        <v>-81.0164567744104</v>
      </c>
      <c r="I155" s="2"/>
      <c r="J155" s="2">
        <v>-11.2627515508433</v>
      </c>
      <c r="K155" s="2">
        <v>-80.437825076837299</v>
      </c>
      <c r="M155" s="2"/>
      <c r="P155" s="2">
        <v>-11.6006313378569</v>
      </c>
      <c r="Q155" s="2">
        <v>-80.416581304395507</v>
      </c>
      <c r="S155" s="2">
        <v>-14.2097417280906</v>
      </c>
      <c r="T155" s="2">
        <v>-79.4380559236848</v>
      </c>
      <c r="U155" s="2"/>
      <c r="V155" s="2">
        <v>-14.6702474344444</v>
      </c>
      <c r="W155" s="2">
        <v>-79.239133516116894</v>
      </c>
      <c r="X155" s="2"/>
      <c r="Y155" s="2"/>
      <c r="Z155" s="2"/>
      <c r="AA155" s="2"/>
      <c r="AB155" s="10"/>
    </row>
    <row r="156" spans="4:28" x14ac:dyDescent="0.25">
      <c r="D156" s="2">
        <v>-9.5192593196622006</v>
      </c>
      <c r="E156" s="2">
        <v>-81.3048525008046</v>
      </c>
      <c r="G156" s="2">
        <v>-9.6840437880451002</v>
      </c>
      <c r="H156" s="2">
        <v>-81.176324669458694</v>
      </c>
      <c r="I156" s="2"/>
      <c r="J156" s="2">
        <v>-11.366542087761101</v>
      </c>
      <c r="K156" s="2">
        <v>-80.614634829110997</v>
      </c>
      <c r="M156" s="2"/>
      <c r="P156" s="2">
        <v>-11.706507392725699</v>
      </c>
      <c r="Q156" s="2">
        <v>-80.597328002420696</v>
      </c>
      <c r="S156" s="2">
        <v>-14.349345813449499</v>
      </c>
      <c r="T156" s="2">
        <v>-79.645981719708502</v>
      </c>
      <c r="U156" s="2"/>
      <c r="V156" s="2">
        <v>-14.8157690326072</v>
      </c>
      <c r="W156" s="2">
        <v>-79.451985275846795</v>
      </c>
      <c r="X156" s="2"/>
      <c r="Y156" s="2"/>
      <c r="Z156" s="2"/>
      <c r="AA156" s="2"/>
      <c r="AB156" s="10"/>
    </row>
    <row r="157" spans="4:28" x14ac:dyDescent="0.25">
      <c r="D157" s="2">
        <v>-9.5868806304566991</v>
      </c>
      <c r="E157" s="2">
        <v>-81.463746523502394</v>
      </c>
      <c r="G157" s="2">
        <v>-9.7578139053116004</v>
      </c>
      <c r="H157" s="2">
        <v>-81.337805557344893</v>
      </c>
      <c r="I157" s="2"/>
      <c r="J157" s="2">
        <v>-11.4668924800346</v>
      </c>
      <c r="K157" s="2">
        <v>-80.793391294943703</v>
      </c>
      <c r="M157" s="2"/>
      <c r="P157" s="2">
        <v>-11.808839770903001</v>
      </c>
      <c r="Q157" s="2">
        <v>-80.780148735425797</v>
      </c>
      <c r="S157" s="2">
        <v>-14.4847048927085</v>
      </c>
      <c r="T157" s="2">
        <v>-79.856750519887399</v>
      </c>
      <c r="U157" s="2"/>
      <c r="V157" s="2">
        <v>-14.9568165602946</v>
      </c>
      <c r="W157" s="2">
        <v>-79.667783294505597</v>
      </c>
      <c r="X157" s="2"/>
      <c r="Y157" s="2"/>
      <c r="Z157" s="2"/>
      <c r="AA157" s="2"/>
      <c r="AB157" s="10"/>
    </row>
    <row r="158" spans="4:28" x14ac:dyDescent="0.25">
      <c r="D158" s="2">
        <v>-9.6506906855829993</v>
      </c>
      <c r="E158" s="2">
        <v>-81.623959442101906</v>
      </c>
      <c r="G158" s="2">
        <v>-9.8280108883803994</v>
      </c>
      <c r="H158" s="2">
        <v>-81.500716886527798</v>
      </c>
      <c r="I158" s="2"/>
      <c r="J158" s="2">
        <v>-11.5636058038952</v>
      </c>
      <c r="K158" s="2">
        <v>-80.973955302970893</v>
      </c>
      <c r="M158" s="2"/>
      <c r="P158" s="2">
        <v>-11.907405374514999</v>
      </c>
      <c r="Q158" s="2">
        <v>-80.9648992379974</v>
      </c>
      <c r="S158" s="2">
        <v>-14.615466211845201</v>
      </c>
      <c r="T158" s="2">
        <v>-80.070243393370504</v>
      </c>
      <c r="U158" s="2"/>
      <c r="V158" s="2">
        <v>-15.093187367764299</v>
      </c>
      <c r="W158" s="2">
        <v>-79.886676473353006</v>
      </c>
      <c r="X158" s="2"/>
      <c r="Y158" s="2"/>
      <c r="Z158" s="2"/>
      <c r="AA158" s="2"/>
      <c r="AB158" s="10"/>
    </row>
    <row r="159" spans="4:28" x14ac:dyDescent="0.25">
      <c r="D159" s="2">
        <v>-9.7108206734503995</v>
      </c>
      <c r="E159" s="2">
        <v>-81.785915970298802</v>
      </c>
      <c r="G159" s="2">
        <v>-9.8946264551577006</v>
      </c>
      <c r="H159" s="2">
        <v>-81.665059219577302</v>
      </c>
      <c r="I159" s="2"/>
      <c r="J159" s="2">
        <v>-11.656591572360799</v>
      </c>
      <c r="K159" s="2">
        <v>-81.156387494516096</v>
      </c>
      <c r="M159" s="2"/>
      <c r="P159" s="2">
        <v>-12.002264110832099</v>
      </c>
      <c r="Q159" s="2">
        <v>-81.151980961042796</v>
      </c>
      <c r="S159" s="2">
        <v>-14.741671358774701</v>
      </c>
      <c r="T159" s="2">
        <v>-80.286955463240105</v>
      </c>
      <c r="U159" s="2"/>
      <c r="V159" s="2">
        <v>-15.2246424835224</v>
      </c>
      <c r="W159" s="2">
        <v>-80.108695130761006</v>
      </c>
      <c r="X159" s="2"/>
      <c r="Y159" s="2"/>
      <c r="Z159" s="2"/>
      <c r="AA159" s="2"/>
      <c r="AB159" s="10"/>
    </row>
    <row r="160" spans="4:28" x14ac:dyDescent="0.25">
      <c r="D160" s="2">
        <v>-9.7669310724339002</v>
      </c>
      <c r="E160" s="2">
        <v>-81.948770667917401</v>
      </c>
      <c r="G160" s="2">
        <v>-9.9576883803356999</v>
      </c>
      <c r="H160" s="2">
        <v>-81.830964479998499</v>
      </c>
      <c r="I160" s="2"/>
      <c r="J160" s="2">
        <v>-11.7458173346565</v>
      </c>
      <c r="K160" s="2">
        <v>-81.340887722050695</v>
      </c>
      <c r="M160" s="2"/>
      <c r="P160" s="2">
        <v>-12.0929394173462</v>
      </c>
      <c r="Q160" s="2">
        <v>-81.340712381320202</v>
      </c>
      <c r="S160" s="2">
        <v>-14.862698903941601</v>
      </c>
      <c r="T160" s="2">
        <v>-80.5060923172272</v>
      </c>
      <c r="U160" s="2"/>
      <c r="V160" s="2">
        <v>-15.3507955987172</v>
      </c>
      <c r="W160" s="2">
        <v>-80.333419529218006</v>
      </c>
      <c r="X160" s="2"/>
      <c r="Y160" s="2"/>
      <c r="Z160" s="2"/>
      <c r="AA160" s="2"/>
      <c r="AB160" s="10"/>
    </row>
    <row r="161" spans="4:28" x14ac:dyDescent="0.25">
      <c r="D161" s="2">
        <v>-9.8190775904235004</v>
      </c>
      <c r="E161" s="2">
        <v>-82.112695431264399</v>
      </c>
      <c r="G161" s="2">
        <v>-10.017091919858</v>
      </c>
      <c r="H161" s="2">
        <v>-81.998290220859403</v>
      </c>
      <c r="I161" s="2"/>
      <c r="J161" s="2">
        <v>-11.831085558437101</v>
      </c>
      <c r="K161" s="2">
        <v>-81.527340422183201</v>
      </c>
      <c r="M161" s="2"/>
      <c r="P161" s="2">
        <v>-12.1795597726971</v>
      </c>
      <c r="Q161" s="2">
        <v>-81.531677094395107</v>
      </c>
      <c r="S161" s="2">
        <v>-14.9788082277037</v>
      </c>
      <c r="T161" s="2">
        <v>-80.728289968210603</v>
      </c>
      <c r="U161" s="2"/>
      <c r="V161" s="2">
        <v>-15.4717331664651</v>
      </c>
      <c r="W161" s="2">
        <v>-80.561125385169007</v>
      </c>
      <c r="X161" s="2"/>
      <c r="Y161" s="2"/>
      <c r="Z161" s="2"/>
      <c r="AA161" s="2"/>
      <c r="AB161" s="10"/>
    </row>
    <row r="162" spans="4:28" x14ac:dyDescent="0.25">
      <c r="D162" s="2">
        <v>-9.8670717822152998</v>
      </c>
      <c r="E162" s="2">
        <v>-82.277070299891193</v>
      </c>
      <c r="G162" s="2">
        <v>-10.072703858517301</v>
      </c>
      <c r="H162" s="2">
        <v>-82.1668915831183</v>
      </c>
      <c r="I162" s="2"/>
      <c r="J162" s="2">
        <v>-11.912148209883201</v>
      </c>
      <c r="K162" s="2">
        <v>-81.715632534296205</v>
      </c>
      <c r="M162" s="2"/>
      <c r="P162" s="2">
        <v>-12.261691156905901</v>
      </c>
      <c r="Q162" s="2">
        <v>-81.724507667335303</v>
      </c>
      <c r="S162" s="2">
        <v>-15.089544484601801</v>
      </c>
      <c r="T162" s="2">
        <v>-80.953082102347096</v>
      </c>
      <c r="U162" s="2"/>
      <c r="V162" s="2">
        <v>-15.5871767128023</v>
      </c>
      <c r="W162" s="2">
        <v>-80.791623348296994</v>
      </c>
      <c r="X162" s="2"/>
      <c r="Y162" s="2"/>
      <c r="Z162" s="2"/>
      <c r="AA162" s="2"/>
      <c r="AB162" s="10"/>
    </row>
    <row r="163" spans="4:28" x14ac:dyDescent="0.25">
      <c r="D163" s="2">
        <v>-9.9110153075938001</v>
      </c>
      <c r="E163" s="2">
        <v>-82.442188224790399</v>
      </c>
      <c r="G163" s="2">
        <v>-10.124350854582699</v>
      </c>
      <c r="H163" s="2">
        <v>-82.336600819344994</v>
      </c>
      <c r="I163" s="2"/>
      <c r="J163" s="2">
        <v>-11.988602106777901</v>
      </c>
      <c r="K163" s="2">
        <v>-81.905664985023094</v>
      </c>
      <c r="M163" s="2"/>
      <c r="P163" s="2">
        <v>-12.338860036662901</v>
      </c>
      <c r="Q163" s="2">
        <v>-81.919254365197901</v>
      </c>
      <c r="S163" s="2">
        <v>-15.194360234039401</v>
      </c>
      <c r="T163" s="2">
        <v>-81.180544498606906</v>
      </c>
      <c r="U163" s="2"/>
      <c r="V163" s="2">
        <v>-15.6966739635098</v>
      </c>
      <c r="W163" s="2">
        <v>-81.025106373993793</v>
      </c>
      <c r="X163" s="2"/>
      <c r="Y163" s="2"/>
      <c r="Z163" s="2"/>
      <c r="AA163" s="2"/>
      <c r="AB163" s="10"/>
    </row>
    <row r="164" spans="4:28" x14ac:dyDescent="0.25">
      <c r="D164" s="2">
        <v>-9.9502343345745992</v>
      </c>
      <c r="E164" s="2">
        <v>-82.605096923408595</v>
      </c>
      <c r="G164" s="2">
        <v>-10.1718889671633</v>
      </c>
      <c r="H164" s="2">
        <v>-82.5074427892187</v>
      </c>
      <c r="I164" s="2"/>
      <c r="J164" s="2">
        <v>-12.0598827001222</v>
      </c>
      <c r="K164" s="2">
        <v>-82.097620880617995</v>
      </c>
      <c r="M164" s="2"/>
      <c r="P164" s="2">
        <v>-12.4102941810093</v>
      </c>
      <c r="Q164" s="2">
        <v>-82.116058079682006</v>
      </c>
      <c r="S164" s="2">
        <v>-15.292195357951099</v>
      </c>
      <c r="T164" s="2">
        <v>-81.410949757919695</v>
      </c>
      <c r="U164" s="2"/>
      <c r="V164" s="2">
        <v>-15.7992506061253</v>
      </c>
      <c r="W164" s="2">
        <v>-81.261838771121901</v>
      </c>
      <c r="X164" s="2"/>
      <c r="Y164" s="2"/>
      <c r="Z164" s="2"/>
      <c r="AA164" s="2"/>
      <c r="AB164" s="10"/>
    </row>
    <row r="165" spans="4:28" x14ac:dyDescent="0.25">
      <c r="D165" s="2">
        <v>-9.9846585345310004</v>
      </c>
      <c r="E165" s="2">
        <v>-82.764398822667403</v>
      </c>
      <c r="G165" s="2">
        <v>-10.215149171589299</v>
      </c>
      <c r="H165" s="2">
        <v>-82.679528514717504</v>
      </c>
      <c r="I165" s="2"/>
      <c r="J165" s="2">
        <v>-12.125176311370501</v>
      </c>
      <c r="K165" s="2">
        <v>-82.291823791885605</v>
      </c>
      <c r="M165" s="2"/>
      <c r="P165" s="2">
        <v>-12.4750219916408</v>
      </c>
      <c r="Q165" s="2">
        <v>-82.315320876228895</v>
      </c>
      <c r="S165" s="2">
        <v>-15.3816473737241</v>
      </c>
      <c r="T165" s="2">
        <v>-81.644922183124507</v>
      </c>
      <c r="U165" s="2"/>
      <c r="V165" s="2">
        <v>-15.8935293318156</v>
      </c>
      <c r="W165" s="2">
        <v>-81.502068713613099</v>
      </c>
      <c r="X165" s="2"/>
      <c r="Y165" s="2"/>
      <c r="Z165" s="2"/>
      <c r="AA165" s="2"/>
      <c r="AB165" s="10"/>
    </row>
    <row r="166" spans="4:28" x14ac:dyDescent="0.25">
      <c r="D166" s="2">
        <v>-10.015338200639899</v>
      </c>
      <c r="E166" s="2">
        <v>-82.924243594400195</v>
      </c>
      <c r="G166" s="2">
        <v>-10.2539292963958</v>
      </c>
      <c r="H166" s="2">
        <v>-82.852770479743697</v>
      </c>
      <c r="I166" s="2"/>
      <c r="J166" s="2">
        <v>-12.183509040790501</v>
      </c>
      <c r="K166" s="2">
        <v>-82.488335719294597</v>
      </c>
      <c r="M166" s="2"/>
      <c r="P166" s="2">
        <v>-12.5321247889745</v>
      </c>
      <c r="Q166" s="2">
        <v>-82.517106469287896</v>
      </c>
      <c r="S166" s="2">
        <v>-15.4614101566433</v>
      </c>
      <c r="T166" s="2">
        <v>-81.882621440967796</v>
      </c>
      <c r="U166" s="2"/>
      <c r="V166" s="2">
        <v>-15.978341963432801</v>
      </c>
      <c r="W166" s="2">
        <v>-81.745622920728195</v>
      </c>
      <c r="X166" s="2"/>
      <c r="Y166" s="2"/>
      <c r="Z166" s="2"/>
      <c r="AA166" s="2"/>
      <c r="AB166" s="10"/>
    </row>
    <row r="167" spans="4:28" x14ac:dyDescent="0.25">
      <c r="D167" s="2">
        <v>-10.0418108157281</v>
      </c>
      <c r="E167" s="2">
        <v>-83.0816940885028</v>
      </c>
      <c r="G167" s="2">
        <v>-10.288191020933899</v>
      </c>
      <c r="H167" s="2">
        <v>-83.026938270224306</v>
      </c>
      <c r="I167" s="2"/>
      <c r="J167" s="2">
        <v>-12.234392571589</v>
      </c>
      <c r="K167" s="2">
        <v>-82.686879509055004</v>
      </c>
      <c r="M167" s="2"/>
      <c r="P167" s="2">
        <v>-12.5816604857851</v>
      </c>
      <c r="Q167" s="2">
        <v>-82.720822697903998</v>
      </c>
      <c r="S167" s="2">
        <v>-15.5316592444177</v>
      </c>
      <c r="T167" s="2">
        <v>-82.123234025395604</v>
      </c>
      <c r="U167" s="2"/>
      <c r="V167" s="2">
        <v>-16.054187087844699</v>
      </c>
      <c r="W167" s="2">
        <v>-81.992174781328302</v>
      </c>
      <c r="X167" s="2"/>
      <c r="Y167" s="2"/>
      <c r="Z167" s="2"/>
      <c r="AA167" s="2"/>
      <c r="AB167" s="10"/>
    </row>
    <row r="168" spans="4:28" x14ac:dyDescent="0.25">
      <c r="D168" s="2">
        <v>-10.0646518757301</v>
      </c>
      <c r="E168" s="2">
        <v>-83.239582243153507</v>
      </c>
      <c r="G168" s="2">
        <v>-10.318127566479101</v>
      </c>
      <c r="H168" s="2">
        <v>-83.201786349320699</v>
      </c>
      <c r="I168" s="2"/>
      <c r="J168" s="2">
        <v>-12.2788594033045</v>
      </c>
      <c r="K168" s="2">
        <v>-82.886827800580406</v>
      </c>
      <c r="M168" s="2"/>
      <c r="P168" s="2">
        <v>-12.6255459299257</v>
      </c>
      <c r="Q168" s="2">
        <v>-82.925731229570403</v>
      </c>
      <c r="S168" s="2">
        <v>-15.595007870793999</v>
      </c>
      <c r="T168" s="2">
        <v>-82.364769775676905</v>
      </c>
      <c r="U168" s="2"/>
      <c r="V168" s="2">
        <v>-16.123740838820002</v>
      </c>
      <c r="W168" s="2">
        <v>-82.240307205679301</v>
      </c>
      <c r="X168" s="2"/>
      <c r="Y168" s="2"/>
      <c r="Z168" s="2"/>
      <c r="AA168" s="2"/>
      <c r="AB168" s="10"/>
    </row>
    <row r="169" spans="4:28" x14ac:dyDescent="0.25">
      <c r="D169" s="2">
        <v>-10.083048837508899</v>
      </c>
      <c r="E169" s="2">
        <v>-83.390583872108806</v>
      </c>
      <c r="G169" s="2">
        <v>-10.3402327349618</v>
      </c>
      <c r="H169" s="2">
        <v>-83.348913223521095</v>
      </c>
      <c r="I169" s="2"/>
      <c r="J169" s="2">
        <v>-12.295226885499501</v>
      </c>
      <c r="K169" s="2">
        <v>-82.966021257207302</v>
      </c>
      <c r="M169" s="2"/>
      <c r="P169" s="2">
        <v>-12.6520435744004</v>
      </c>
      <c r="Q169" s="2">
        <v>-83.057543054509196</v>
      </c>
      <c r="S169" s="2">
        <v>-15.6342131575254</v>
      </c>
      <c r="T169" s="2">
        <v>-82.521093213293099</v>
      </c>
      <c r="U169" s="2"/>
      <c r="V169" s="2">
        <v>-16.168650134861899</v>
      </c>
      <c r="W169" s="2">
        <v>-82.406742112090299</v>
      </c>
      <c r="X169" s="2"/>
      <c r="Y169" s="2"/>
      <c r="Z169" s="2"/>
      <c r="AA169" s="2"/>
      <c r="AB169" s="10"/>
    </row>
    <row r="170" spans="4:28" x14ac:dyDescent="0.25">
      <c r="D170" s="2">
        <v>-10.0981220969948</v>
      </c>
      <c r="E170" s="2">
        <v>-83.541908226435595</v>
      </c>
      <c r="G170" s="2">
        <v>-10.351154792442999</v>
      </c>
      <c r="H170" s="2">
        <v>-83.429243511646902</v>
      </c>
      <c r="I170" s="2"/>
      <c r="J170" s="2">
        <v>-12.3123918319108</v>
      </c>
      <c r="K170" s="2">
        <v>-83.051965137732196</v>
      </c>
      <c r="M170" s="2"/>
      <c r="P170" s="2">
        <v>-12.6649149428376</v>
      </c>
      <c r="Q170" s="2">
        <v>-83.123523781066993</v>
      </c>
      <c r="S170" s="2">
        <v>-15.6722360159198</v>
      </c>
      <c r="T170" s="2">
        <v>-82.6777087143887</v>
      </c>
      <c r="V170" s="2">
        <v>-16.2123966771025</v>
      </c>
      <c r="W170" s="2">
        <v>-82.573486628483096</v>
      </c>
      <c r="X170" s="2"/>
      <c r="Y170" s="2"/>
      <c r="Z170" s="2"/>
      <c r="AA170" s="2"/>
      <c r="AB170" s="10"/>
    </row>
    <row r="171" spans="4:28" x14ac:dyDescent="0.25">
      <c r="D171" s="2"/>
      <c r="E171" s="2"/>
      <c r="G171" s="2">
        <v>-10.3611921803644</v>
      </c>
      <c r="H171" s="2">
        <v>-83.509689237845706</v>
      </c>
      <c r="I171" s="2"/>
      <c r="J171" s="2">
        <v>-12.3306098748991</v>
      </c>
      <c r="K171" s="2">
        <v>-83.145460992912504</v>
      </c>
      <c r="M171" s="2"/>
      <c r="P171" s="2">
        <v>-12.6773973311881</v>
      </c>
      <c r="Q171" s="2">
        <v>-83.189579256702501</v>
      </c>
      <c r="S171" s="2"/>
      <c r="T171" s="2"/>
      <c r="V171" s="2"/>
      <c r="W171" s="2"/>
    </row>
    <row r="172" spans="4:28" x14ac:dyDescent="0.25">
      <c r="J172" s="2">
        <v>-12.3481222953263</v>
      </c>
      <c r="K172" s="2">
        <v>-83.239091632355397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83FD-FD26-4800-9A30-064CD9C55D94}">
  <dimension ref="A1:CR67"/>
  <sheetViews>
    <sheetView tabSelected="1" zoomScale="86" zoomScaleNormal="86" workbookViewId="0">
      <selection activeCell="O18" sqref="O18"/>
    </sheetView>
  </sheetViews>
  <sheetFormatPr defaultRowHeight="15" x14ac:dyDescent="0.25"/>
  <cols>
    <col min="24" max="24" width="9.140625" style="1"/>
    <col min="48" max="48" width="9.140625" style="1"/>
    <col min="51" max="51" width="12.42578125" customWidth="1"/>
    <col min="72" max="72" width="9.140625" style="1"/>
    <col min="73" max="96" width="9.140625" style="12"/>
  </cols>
  <sheetData>
    <row r="1" spans="1:87" x14ac:dyDescent="0.25">
      <c r="A1" t="s">
        <v>21</v>
      </c>
      <c r="B1" s="1" t="s">
        <v>25</v>
      </c>
      <c r="C1" s="1"/>
      <c r="D1" s="1"/>
      <c r="E1" s="1"/>
      <c r="J1" t="s">
        <v>23</v>
      </c>
      <c r="K1" t="s">
        <v>19</v>
      </c>
      <c r="L1" s="7">
        <v>5.8600000000000003E-13</v>
      </c>
      <c r="N1" t="s">
        <v>22</v>
      </c>
      <c r="O1" s="5">
        <v>3.9800000000000002E-13</v>
      </c>
      <c r="Y1" t="s">
        <v>21</v>
      </c>
      <c r="Z1" s="1" t="s">
        <v>57</v>
      </c>
      <c r="AA1" s="1"/>
      <c r="AB1" s="1"/>
      <c r="AC1" s="1"/>
      <c r="AH1" t="s">
        <v>23</v>
      </c>
      <c r="AI1" t="s">
        <v>19</v>
      </c>
      <c r="AJ1" s="7">
        <v>4.6880000000000008E-13</v>
      </c>
      <c r="AL1" t="s">
        <v>22</v>
      </c>
      <c r="AM1" s="5">
        <v>3.9800000000000002E-13</v>
      </c>
      <c r="AW1" t="s">
        <v>21</v>
      </c>
      <c r="AX1" s="1" t="s">
        <v>57</v>
      </c>
      <c r="AY1" s="1"/>
      <c r="AZ1" s="1"/>
      <c r="BA1" s="1"/>
      <c r="BF1" t="s">
        <v>23</v>
      </c>
      <c r="BG1" t="s">
        <v>19</v>
      </c>
      <c r="BH1" s="7">
        <v>4.6880000000000008E-13</v>
      </c>
      <c r="BJ1" t="s">
        <v>22</v>
      </c>
      <c r="BK1" s="5">
        <v>3.9800000000000002E-13</v>
      </c>
      <c r="BO1">
        <f>(35000-26000)/35000</f>
        <v>0.25714285714285712</v>
      </c>
      <c r="CF1" s="13"/>
      <c r="CI1" s="13"/>
    </row>
    <row r="2" spans="1:87" x14ac:dyDescent="0.25">
      <c r="A2" t="s">
        <v>36</v>
      </c>
      <c r="J2" s="11"/>
      <c r="K2" t="s">
        <v>24</v>
      </c>
      <c r="L2" s="6">
        <v>2.88</v>
      </c>
      <c r="N2" s="11"/>
      <c r="O2" s="4">
        <v>2.88</v>
      </c>
      <c r="Y2" t="s">
        <v>36</v>
      </c>
      <c r="AH2" s="11">
        <v>0.8</v>
      </c>
      <c r="AI2" t="s">
        <v>24</v>
      </c>
      <c r="AJ2" s="6">
        <v>2.88</v>
      </c>
      <c r="AL2" s="11">
        <v>0.8</v>
      </c>
      <c r="AM2" s="4">
        <v>2.88</v>
      </c>
      <c r="AW2" t="s">
        <v>36</v>
      </c>
      <c r="BF2" s="11">
        <v>0.8</v>
      </c>
      <c r="BG2" t="s">
        <v>24</v>
      </c>
      <c r="BH2" s="6">
        <v>2.88</v>
      </c>
      <c r="BJ2" s="11">
        <v>0.8</v>
      </c>
      <c r="BK2" s="4">
        <v>2.88</v>
      </c>
      <c r="BO2">
        <f>(35000-33000)/35000</f>
        <v>5.7142857142857141E-2</v>
      </c>
      <c r="CD2" s="14"/>
      <c r="CH2" s="14"/>
    </row>
    <row r="3" spans="1:87" x14ac:dyDescent="0.25">
      <c r="A3" t="s">
        <v>49</v>
      </c>
      <c r="D3" t="s">
        <v>56</v>
      </c>
      <c r="Y3" t="s">
        <v>49</v>
      </c>
      <c r="AB3" t="s">
        <v>56</v>
      </c>
      <c r="AW3" t="s">
        <v>49</v>
      </c>
      <c r="AZ3" t="s">
        <v>56</v>
      </c>
    </row>
    <row r="4" spans="1:87" x14ac:dyDescent="0.25">
      <c r="A4" t="s">
        <v>34</v>
      </c>
      <c r="Y4" t="s">
        <v>34</v>
      </c>
      <c r="AW4" t="s">
        <v>34</v>
      </c>
    </row>
    <row r="5" spans="1:87" x14ac:dyDescent="0.25">
      <c r="A5" t="s">
        <v>63</v>
      </c>
      <c r="D5" t="s">
        <v>20</v>
      </c>
      <c r="Y5" t="s">
        <v>63</v>
      </c>
      <c r="AB5" t="s">
        <v>20</v>
      </c>
      <c r="AW5" s="1" t="s">
        <v>66</v>
      </c>
      <c r="AX5" s="1"/>
      <c r="AY5" s="1"/>
      <c r="AZ5" t="s">
        <v>20</v>
      </c>
    </row>
    <row r="6" spans="1:87" x14ac:dyDescent="0.25">
      <c r="A6" t="s">
        <v>33</v>
      </c>
      <c r="P6" t="s">
        <v>31</v>
      </c>
      <c r="Y6" t="s">
        <v>33</v>
      </c>
      <c r="AN6" t="s">
        <v>31</v>
      </c>
      <c r="AW6" t="s">
        <v>33</v>
      </c>
      <c r="BL6" t="s">
        <v>31</v>
      </c>
    </row>
    <row r="7" spans="1:87" x14ac:dyDescent="0.25">
      <c r="B7" t="s">
        <v>0</v>
      </c>
      <c r="C7" t="s">
        <v>1</v>
      </c>
      <c r="D7" t="s">
        <v>26</v>
      </c>
      <c r="E7" t="s">
        <v>16</v>
      </c>
      <c r="F7" t="s">
        <v>18</v>
      </c>
      <c r="G7" t="s">
        <v>27</v>
      </c>
      <c r="H7" t="s">
        <v>28</v>
      </c>
      <c r="I7" t="s">
        <v>29</v>
      </c>
      <c r="J7" t="s">
        <v>32</v>
      </c>
      <c r="K7" t="s">
        <v>16</v>
      </c>
      <c r="L7" t="s">
        <v>30</v>
      </c>
      <c r="M7" t="s">
        <v>17</v>
      </c>
      <c r="P7" t="s">
        <v>0</v>
      </c>
      <c r="Q7" t="s">
        <v>1</v>
      </c>
      <c r="R7" t="s">
        <v>26</v>
      </c>
      <c r="S7" t="s">
        <v>16</v>
      </c>
      <c r="T7" t="s">
        <v>18</v>
      </c>
      <c r="U7" t="s">
        <v>27</v>
      </c>
      <c r="V7" t="s">
        <v>28</v>
      </c>
      <c r="W7" t="s">
        <v>29</v>
      </c>
      <c r="Z7" t="s">
        <v>0</v>
      </c>
      <c r="AA7" t="s">
        <v>1</v>
      </c>
      <c r="AB7" t="s">
        <v>26</v>
      </c>
      <c r="AC7" t="s">
        <v>16</v>
      </c>
      <c r="AD7" t="s">
        <v>18</v>
      </c>
      <c r="AE7" t="s">
        <v>27</v>
      </c>
      <c r="AF7" t="s">
        <v>28</v>
      </c>
      <c r="AG7" t="s">
        <v>29</v>
      </c>
      <c r="AH7" t="s">
        <v>32</v>
      </c>
      <c r="AI7" t="s">
        <v>16</v>
      </c>
      <c r="AJ7" t="s">
        <v>30</v>
      </c>
      <c r="AK7" t="s">
        <v>17</v>
      </c>
      <c r="AN7" t="s">
        <v>0</v>
      </c>
      <c r="AO7" t="s">
        <v>1</v>
      </c>
      <c r="AP7" t="s">
        <v>26</v>
      </c>
      <c r="AQ7" t="s">
        <v>16</v>
      </c>
      <c r="AR7" t="s">
        <v>18</v>
      </c>
      <c r="AS7" t="s">
        <v>27</v>
      </c>
      <c r="AT7" t="s">
        <v>28</v>
      </c>
      <c r="AU7" t="s">
        <v>29</v>
      </c>
      <c r="AX7" t="s">
        <v>0</v>
      </c>
      <c r="AY7" t="s">
        <v>1</v>
      </c>
      <c r="AZ7" t="s">
        <v>26</v>
      </c>
      <c r="BA7" t="s">
        <v>16</v>
      </c>
      <c r="BB7" t="s">
        <v>18</v>
      </c>
      <c r="BC7" t="s">
        <v>27</v>
      </c>
      <c r="BD7" t="s">
        <v>28</v>
      </c>
      <c r="BE7" t="s">
        <v>29</v>
      </c>
      <c r="BF7" t="s">
        <v>32</v>
      </c>
      <c r="BG7" t="s">
        <v>16</v>
      </c>
      <c r="BH7" t="s">
        <v>30</v>
      </c>
      <c r="BI7" t="s">
        <v>17</v>
      </c>
      <c r="BL7" t="s">
        <v>0</v>
      </c>
      <c r="BM7" t="s">
        <v>1</v>
      </c>
      <c r="BN7" t="s">
        <v>26</v>
      </c>
      <c r="BO7" t="s">
        <v>16</v>
      </c>
      <c r="BP7" t="s">
        <v>18</v>
      </c>
      <c r="BQ7" t="s">
        <v>27</v>
      </c>
      <c r="BR7" t="s">
        <v>28</v>
      </c>
      <c r="BS7" t="s">
        <v>29</v>
      </c>
      <c r="BW7" s="13"/>
      <c r="BX7" s="13"/>
      <c r="BY7" s="13"/>
      <c r="BZ7" s="13"/>
      <c r="CA7" s="13"/>
      <c r="CB7" s="13"/>
      <c r="CC7" s="13"/>
    </row>
    <row r="8" spans="1:87" x14ac:dyDescent="0.25">
      <c r="A8">
        <v>0</v>
      </c>
      <c r="B8" s="2">
        <v>0</v>
      </c>
      <c r="C8">
        <v>-75.799072920018006</v>
      </c>
      <c r="D8">
        <v>0</v>
      </c>
      <c r="E8">
        <v>0</v>
      </c>
      <c r="F8">
        <v>8.3509270799819095</v>
      </c>
      <c r="G8">
        <v>519.19000000000005</v>
      </c>
      <c r="H8">
        <v>0.17438197189049401</v>
      </c>
      <c r="I8">
        <v>0.26493280806743802</v>
      </c>
      <c r="K8">
        <f>E8</f>
        <v>0</v>
      </c>
      <c r="L8">
        <v>1.2529999999999999E-2</v>
      </c>
      <c r="M8">
        <f>L8/2*1000</f>
        <v>6.2649999999999997</v>
      </c>
      <c r="N8">
        <v>0</v>
      </c>
      <c r="P8">
        <v>-6.4421378694586799</v>
      </c>
      <c r="Q8">
        <v>-77.707862130541301</v>
      </c>
      <c r="R8">
        <v>0</v>
      </c>
      <c r="S8">
        <v>0</v>
      </c>
      <c r="T8">
        <v>9.1105587456657808</v>
      </c>
      <c r="U8">
        <v>528.23099612855299</v>
      </c>
      <c r="V8">
        <v>2.7811345654883201E-2</v>
      </c>
      <c r="W8">
        <v>8.3156896515698506E-2</v>
      </c>
      <c r="Y8">
        <v>0</v>
      </c>
      <c r="Z8" s="2">
        <v>0</v>
      </c>
      <c r="AA8">
        <v>-75.799072920018006</v>
      </c>
      <c r="AB8">
        <v>0</v>
      </c>
      <c r="AC8">
        <v>0</v>
      </c>
      <c r="AD8">
        <v>8.3509270799819095</v>
      </c>
      <c r="AE8">
        <v>519.19000000000005</v>
      </c>
      <c r="AF8">
        <v>0.17438197189049401</v>
      </c>
      <c r="AG8">
        <v>0.26493280806743802</v>
      </c>
      <c r="AI8">
        <f>AC8</f>
        <v>0</v>
      </c>
      <c r="AJ8">
        <v>2.0539999999999999E-2</v>
      </c>
      <c r="AK8">
        <f>AJ8/2*1000</f>
        <v>10.27</v>
      </c>
      <c r="AL8">
        <v>0</v>
      </c>
      <c r="AN8">
        <v>-6.4421378694586799</v>
      </c>
      <c r="AO8">
        <v>-77.707862130541301</v>
      </c>
      <c r="AP8">
        <v>0</v>
      </c>
      <c r="AQ8">
        <v>0</v>
      </c>
      <c r="AR8">
        <v>9.1105587456657808</v>
      </c>
      <c r="AS8">
        <v>528.23099612855299</v>
      </c>
      <c r="AT8">
        <v>2.7811345654883201E-2</v>
      </c>
      <c r="AU8">
        <v>8.3156896515698506E-2</v>
      </c>
      <c r="AW8">
        <v>0</v>
      </c>
      <c r="AX8" s="2">
        <v>-9.9228045388813305E-3</v>
      </c>
      <c r="AY8">
        <v>-75.804743248933306</v>
      </c>
      <c r="AZ8">
        <v>0</v>
      </c>
      <c r="BA8">
        <v>0</v>
      </c>
      <c r="BB8">
        <v>8.3452561016214695</v>
      </c>
      <c r="BC8">
        <v>559.04391696342702</v>
      </c>
      <c r="BD8">
        <v>-1.28772773564397E-2</v>
      </c>
      <c r="BE8">
        <v>0.286850507249725</v>
      </c>
      <c r="BG8">
        <f>BA8</f>
        <v>0</v>
      </c>
      <c r="BH8">
        <v>2.0539999999999999E-2</v>
      </c>
      <c r="BI8">
        <f>BH8/2*1000</f>
        <v>10.27</v>
      </c>
      <c r="BJ8">
        <v>0</v>
      </c>
      <c r="BL8">
        <v>-6.5597350892227899</v>
      </c>
      <c r="BM8">
        <v>-77.601279384386501</v>
      </c>
      <c r="BN8">
        <v>0</v>
      </c>
      <c r="BO8">
        <v>0</v>
      </c>
      <c r="BP8">
        <v>9.2612884912270292</v>
      </c>
      <c r="BQ8">
        <v>530.10359531299196</v>
      </c>
      <c r="BR8">
        <v>0.188607916698143</v>
      </c>
      <c r="BS8">
        <v>-1.8617495585155699E-2</v>
      </c>
      <c r="BW8" s="13"/>
      <c r="BX8" s="13"/>
      <c r="BY8" s="13"/>
      <c r="BZ8" s="13"/>
      <c r="CA8" s="13"/>
      <c r="CB8" s="13"/>
      <c r="CC8" s="13"/>
    </row>
    <row r="9" spans="1:87" x14ac:dyDescent="0.25">
      <c r="B9" s="2">
        <v>0</v>
      </c>
      <c r="C9">
        <v>-75.798631450191394</v>
      </c>
      <c r="D9">
        <v>0</v>
      </c>
      <c r="E9">
        <v>9.9313000000000002</v>
      </c>
      <c r="F9">
        <v>8.3513685498085</v>
      </c>
      <c r="G9">
        <v>518.85</v>
      </c>
      <c r="H9">
        <v>-9.0653275130402694E-2</v>
      </c>
      <c r="I9">
        <v>4.9462977086300902E-2</v>
      </c>
      <c r="P9">
        <v>-6.4425549323501397</v>
      </c>
      <c r="Q9">
        <v>-77.7074450676498</v>
      </c>
      <c r="R9">
        <v>0</v>
      </c>
      <c r="S9">
        <v>9.9313000000000002</v>
      </c>
      <c r="T9">
        <v>9.1111485616632404</v>
      </c>
      <c r="U9">
        <v>529.15743057802604</v>
      </c>
      <c r="V9">
        <v>-4.8610939800477301E-2</v>
      </c>
      <c r="W9">
        <v>-1.1590072562414001E-2</v>
      </c>
      <c r="Z9" s="2">
        <v>0</v>
      </c>
      <c r="AA9">
        <v>-75.798711936284604</v>
      </c>
      <c r="AB9">
        <v>0</v>
      </c>
      <c r="AC9">
        <v>9.9473000000000003</v>
      </c>
      <c r="AD9">
        <v>8.3512880637153302</v>
      </c>
      <c r="AE9">
        <v>518.85000002779202</v>
      </c>
      <c r="AF9">
        <v>-9.1442235812174297E-2</v>
      </c>
      <c r="AG9">
        <v>5.3519982660379002E-2</v>
      </c>
      <c r="AN9">
        <v>-6.4424940270259103</v>
      </c>
      <c r="AO9">
        <v>-77.707505972974005</v>
      </c>
      <c r="AP9">
        <v>0</v>
      </c>
      <c r="AQ9">
        <v>9.9473000000000003</v>
      </c>
      <c r="AR9">
        <v>9.1110624285277009</v>
      </c>
      <c r="AS9">
        <v>529.13886311016904</v>
      </c>
      <c r="AT9">
        <v>-2.8603084271392399E-2</v>
      </c>
      <c r="AU9">
        <v>-2.3276521899181501E-2</v>
      </c>
      <c r="AW9">
        <f>AW8+1</f>
        <v>1</v>
      </c>
      <c r="AX9">
        <v>-9.9225907094681199E-3</v>
      </c>
      <c r="AY9">
        <v>-75.803109710380198</v>
      </c>
      <c r="AZ9">
        <v>0</v>
      </c>
      <c r="BA9">
        <v>10.175000000000001</v>
      </c>
      <c r="BB9">
        <v>8.3468896401885999</v>
      </c>
      <c r="BC9">
        <v>556.95094609664</v>
      </c>
      <c r="BD9">
        <v>6.3628247065200594E-2</v>
      </c>
      <c r="BE9">
        <v>-5.5397460800362501E-2</v>
      </c>
      <c r="BG9">
        <f>AW15</f>
        <v>7</v>
      </c>
      <c r="BL9">
        <v>-6.5599525580040101</v>
      </c>
      <c r="BM9">
        <v>-77.6010619156053</v>
      </c>
      <c r="BN9">
        <v>0</v>
      </c>
      <c r="BO9">
        <v>10.175000000000001</v>
      </c>
      <c r="BP9">
        <v>9.2615960385268199</v>
      </c>
      <c r="BQ9">
        <v>531.04607607491596</v>
      </c>
      <c r="BR9">
        <v>-9.0297929760425003E-3</v>
      </c>
      <c r="BS9">
        <v>-0.13746442894219099</v>
      </c>
      <c r="BW9" s="13"/>
      <c r="BX9" s="13"/>
      <c r="BY9" s="13"/>
      <c r="BZ9" s="13"/>
      <c r="CA9" s="13"/>
      <c r="CB9" s="13"/>
      <c r="CC9" s="13"/>
    </row>
    <row r="10" spans="1:87" x14ac:dyDescent="0.25">
      <c r="B10" s="2">
        <v>0</v>
      </c>
      <c r="C10">
        <v>-75.760779170613404</v>
      </c>
      <c r="D10">
        <v>0</v>
      </c>
      <c r="E10">
        <v>994.83</v>
      </c>
      <c r="F10">
        <v>8.3892208293865593</v>
      </c>
      <c r="G10">
        <v>520.19000027126503</v>
      </c>
      <c r="H10">
        <v>-0.25169734350073503</v>
      </c>
      <c r="I10">
        <v>-1.35790335283681E-2</v>
      </c>
      <c r="P10">
        <v>-6.4714649037561003</v>
      </c>
      <c r="Q10">
        <v>-77.678535096243806</v>
      </c>
      <c r="R10">
        <v>0</v>
      </c>
      <c r="S10">
        <v>994.83</v>
      </c>
      <c r="T10">
        <v>9.1520334353133794</v>
      </c>
      <c r="U10">
        <v>530.86114375956799</v>
      </c>
      <c r="V10">
        <v>-6.2297892350417397E-2</v>
      </c>
      <c r="W10">
        <v>-8.7168034788226798E-3</v>
      </c>
      <c r="Z10" s="2">
        <v>0</v>
      </c>
      <c r="AA10">
        <v>-75.768812160837996</v>
      </c>
      <c r="AB10">
        <v>0</v>
      </c>
      <c r="AC10">
        <v>995.17</v>
      </c>
      <c r="AD10">
        <v>8.3811878391619405</v>
      </c>
      <c r="AE10">
        <v>519.89000021905997</v>
      </c>
      <c r="AF10">
        <v>-0.158449676009143</v>
      </c>
      <c r="AG10">
        <v>2.76527202594158E-2</v>
      </c>
      <c r="AN10">
        <v>-6.4653404375079502</v>
      </c>
      <c r="AO10">
        <v>-77.684659562492001</v>
      </c>
      <c r="AP10">
        <v>0</v>
      </c>
      <c r="AQ10">
        <v>995.17</v>
      </c>
      <c r="AR10">
        <v>9.1433721320829395</v>
      </c>
      <c r="AS10">
        <v>530.49257455162103</v>
      </c>
      <c r="AT10">
        <v>-9.8465083379073295E-2</v>
      </c>
      <c r="AU10">
        <v>-1.22958921715674E-2</v>
      </c>
      <c r="AW10">
        <f t="shared" ref="AW10:AW67" si="0">AW9+1</f>
        <v>2</v>
      </c>
      <c r="AX10">
        <v>-9.9178976504811205E-3</v>
      </c>
      <c r="AY10">
        <v>-75.767257333144599</v>
      </c>
      <c r="AZ10">
        <v>0</v>
      </c>
      <c r="BA10">
        <v>1006.1</v>
      </c>
      <c r="BB10">
        <v>8.3827420177312693</v>
      </c>
      <c r="BC10">
        <v>554.60194128245405</v>
      </c>
      <c r="BD10">
        <v>0.10462251914951801</v>
      </c>
      <c r="BE10">
        <v>-2.6930880334109002E-2</v>
      </c>
      <c r="BG10">
        <f>AW31</f>
        <v>23</v>
      </c>
      <c r="BL10">
        <v>-6.5828314394015104</v>
      </c>
      <c r="BM10">
        <v>-77.578183034207797</v>
      </c>
      <c r="BN10">
        <v>0</v>
      </c>
      <c r="BO10">
        <v>1006.1</v>
      </c>
      <c r="BP10">
        <v>9.2939516628911001</v>
      </c>
      <c r="BQ10">
        <v>531.94912315805698</v>
      </c>
      <c r="BR10">
        <v>0.202168016900998</v>
      </c>
      <c r="BS10">
        <v>-0.177814261020562</v>
      </c>
      <c r="BW10" s="13"/>
      <c r="BX10" s="13"/>
      <c r="BY10" s="13"/>
      <c r="BZ10" s="13"/>
      <c r="CA10" s="13"/>
      <c r="CB10" s="13"/>
      <c r="CC10" s="13"/>
    </row>
    <row r="11" spans="1:87" x14ac:dyDescent="0.25">
      <c r="B11" s="2">
        <v>0</v>
      </c>
      <c r="C11">
        <v>-75.722476226232203</v>
      </c>
      <c r="D11">
        <v>0</v>
      </c>
      <c r="E11">
        <v>1991.9</v>
      </c>
      <c r="F11">
        <v>8.4275237737677209</v>
      </c>
      <c r="G11">
        <v>521.54762919345899</v>
      </c>
      <c r="H11">
        <v>-0.157758372202282</v>
      </c>
      <c r="I11">
        <v>5.9603656946064398E-2</v>
      </c>
      <c r="P11">
        <v>-6.5009747651582996</v>
      </c>
      <c r="Q11">
        <v>-77.649025234841702</v>
      </c>
      <c r="R11">
        <v>0</v>
      </c>
      <c r="S11">
        <v>1991.9</v>
      </c>
      <c r="T11">
        <v>9.1937666815321197</v>
      </c>
      <c r="U11">
        <v>532.67891947561395</v>
      </c>
      <c r="V11">
        <v>-0.110014206872114</v>
      </c>
      <c r="W11">
        <v>4.8913396236745697E-2</v>
      </c>
      <c r="Z11" s="2">
        <v>0</v>
      </c>
      <c r="AA11">
        <v>-75.738422629457403</v>
      </c>
      <c r="AB11">
        <v>0</v>
      </c>
      <c r="AC11">
        <v>1991.7</v>
      </c>
      <c r="AD11">
        <v>8.4115773705425791</v>
      </c>
      <c r="AE11">
        <v>520.97999709153601</v>
      </c>
      <c r="AF11">
        <v>-0.106448527154134</v>
      </c>
      <c r="AG11">
        <v>4.3752910807122403E-2</v>
      </c>
      <c r="AN11">
        <v>-6.4886001865362504</v>
      </c>
      <c r="AO11">
        <v>-77.661399813463703</v>
      </c>
      <c r="AP11">
        <v>0</v>
      </c>
      <c r="AQ11">
        <v>1991.7</v>
      </c>
      <c r="AR11">
        <v>9.1762663846161594</v>
      </c>
      <c r="AS11">
        <v>531.84448739605602</v>
      </c>
      <c r="AT11">
        <v>-2.6056751330122202E-4</v>
      </c>
      <c r="AU11">
        <v>-1.1437415655045399E-2</v>
      </c>
      <c r="AW11">
        <f t="shared" si="0"/>
        <v>3</v>
      </c>
      <c r="AX11">
        <v>-9.9132080406531004E-3</v>
      </c>
      <c r="AY11">
        <v>-75.7314313055778</v>
      </c>
      <c r="AZ11">
        <v>0</v>
      </c>
      <c r="BA11">
        <v>2015.1</v>
      </c>
      <c r="BB11">
        <v>8.4185680456050207</v>
      </c>
      <c r="BC11">
        <v>552.51739151823494</v>
      </c>
      <c r="BD11">
        <v>0.18608967332485099</v>
      </c>
      <c r="BE11">
        <v>-3.3639812883328603E-2</v>
      </c>
      <c r="BG11">
        <f>AW38</f>
        <v>30</v>
      </c>
      <c r="BL11">
        <v>-6.6060633676515499</v>
      </c>
      <c r="BM11">
        <v>-77.554951105957798</v>
      </c>
      <c r="BN11">
        <v>0</v>
      </c>
      <c r="BO11">
        <v>2015.1</v>
      </c>
      <c r="BP11">
        <v>9.3268065709023897</v>
      </c>
      <c r="BQ11">
        <v>533.11449287882499</v>
      </c>
      <c r="BR11">
        <v>0.16358289995174399</v>
      </c>
      <c r="BS11">
        <v>-0.15998913123018499</v>
      </c>
      <c r="BW11" s="13"/>
      <c r="BX11" s="13"/>
      <c r="BY11" s="13"/>
      <c r="BZ11" s="13"/>
      <c r="CA11" s="13"/>
      <c r="CB11" s="13"/>
      <c r="CC11" s="13"/>
    </row>
    <row r="12" spans="1:87" x14ac:dyDescent="0.25">
      <c r="B12" s="2">
        <v>0</v>
      </c>
      <c r="C12">
        <v>-75.683633683834898</v>
      </c>
      <c r="D12">
        <v>0</v>
      </c>
      <c r="E12">
        <v>2994.6</v>
      </c>
      <c r="F12">
        <v>8.4663663161650504</v>
      </c>
      <c r="G12">
        <v>523.120133725188</v>
      </c>
      <c r="H12">
        <v>-0.154478185151398</v>
      </c>
      <c r="I12">
        <v>6.6468177661435396E-2</v>
      </c>
      <c r="P12">
        <v>-6.5307602230430897</v>
      </c>
      <c r="Q12">
        <v>-77.619239776956903</v>
      </c>
      <c r="R12">
        <v>0</v>
      </c>
      <c r="S12">
        <v>2994.6</v>
      </c>
      <c r="T12">
        <v>9.2358896800342798</v>
      </c>
      <c r="U12">
        <v>534.63664020337001</v>
      </c>
      <c r="V12">
        <v>-0.12749809999529599</v>
      </c>
      <c r="W12">
        <v>3.76388339053585E-2</v>
      </c>
      <c r="Z12" s="2">
        <v>0</v>
      </c>
      <c r="AA12">
        <v>-75.707838507742593</v>
      </c>
      <c r="AB12">
        <v>0</v>
      </c>
      <c r="AC12">
        <v>2989.3</v>
      </c>
      <c r="AD12">
        <v>8.4421614922573198</v>
      </c>
      <c r="AE12">
        <v>522.17001149736097</v>
      </c>
      <c r="AF12">
        <v>-0.29662279115443302</v>
      </c>
      <c r="AG12">
        <v>4.35198925741547E-2</v>
      </c>
      <c r="AN12">
        <v>-6.5120413905677799</v>
      </c>
      <c r="AO12">
        <v>-77.637958609432204</v>
      </c>
      <c r="AP12">
        <v>0</v>
      </c>
      <c r="AQ12">
        <v>2989.3</v>
      </c>
      <c r="AR12">
        <v>9.2094172532759</v>
      </c>
      <c r="AS12">
        <v>533.42794680268798</v>
      </c>
      <c r="AT12">
        <v>-0.170774536124259</v>
      </c>
      <c r="AU12">
        <v>-2.78319172718253E-2</v>
      </c>
      <c r="AW12">
        <f t="shared" si="0"/>
        <v>4</v>
      </c>
      <c r="AX12">
        <v>-9.9085552960759896E-3</v>
      </c>
      <c r="AY12">
        <v>-75.695886908155899</v>
      </c>
      <c r="AZ12">
        <v>0</v>
      </c>
      <c r="BA12">
        <v>3023.4</v>
      </c>
      <c r="BB12">
        <v>8.4541124433314394</v>
      </c>
      <c r="BC12">
        <v>549.90693758725195</v>
      </c>
      <c r="BD12">
        <v>7.4704200746656096E-2</v>
      </c>
      <c r="BE12">
        <v>-6.1782181486810403E-2</v>
      </c>
      <c r="BG12">
        <f>AW54</f>
        <v>46</v>
      </c>
      <c r="BL12">
        <v>-6.6293957834680803</v>
      </c>
      <c r="BM12">
        <v>-77.531618690141201</v>
      </c>
      <c r="BN12">
        <v>0</v>
      </c>
      <c r="BO12">
        <v>3023.4</v>
      </c>
      <c r="BP12">
        <v>9.3598035897930405</v>
      </c>
      <c r="BQ12">
        <v>534.41482957672599</v>
      </c>
      <c r="BR12">
        <v>0.139764293085436</v>
      </c>
      <c r="BS12">
        <v>-0.188255049129194</v>
      </c>
      <c r="BW12" s="13"/>
      <c r="BX12" s="13"/>
      <c r="BY12" s="13"/>
      <c r="BZ12" s="13"/>
      <c r="CA12" s="13"/>
      <c r="CB12" s="13"/>
      <c r="CC12" s="13"/>
    </row>
    <row r="13" spans="1:87" x14ac:dyDescent="0.25">
      <c r="B13" s="2">
        <v>0</v>
      </c>
      <c r="C13">
        <v>-75.644446875707203</v>
      </c>
      <c r="D13">
        <v>0</v>
      </c>
      <c r="E13">
        <v>3994.9</v>
      </c>
      <c r="F13">
        <v>8.5055531242927795</v>
      </c>
      <c r="G13">
        <v>524.44261286481799</v>
      </c>
      <c r="H13">
        <v>-0.151132527486386</v>
      </c>
      <c r="I13">
        <v>2.1076664521544601E-2</v>
      </c>
      <c r="P13">
        <v>-6.5608763425761998</v>
      </c>
      <c r="Q13">
        <v>-77.589123657423798</v>
      </c>
      <c r="R13">
        <v>0</v>
      </c>
      <c r="S13">
        <v>3994.9</v>
      </c>
      <c r="T13">
        <v>9.2784803047240505</v>
      </c>
      <c r="U13">
        <v>536.56052906210402</v>
      </c>
      <c r="V13">
        <v>-0.19367182065944699</v>
      </c>
      <c r="W13">
        <v>2.30408110600815E-2</v>
      </c>
      <c r="Z13" s="2">
        <v>0</v>
      </c>
      <c r="AA13">
        <v>-75.677277649070703</v>
      </c>
      <c r="AB13">
        <v>0</v>
      </c>
      <c r="AC13">
        <v>3989.7</v>
      </c>
      <c r="AD13">
        <v>8.4727223509292102</v>
      </c>
      <c r="AE13">
        <v>523.19000000000005</v>
      </c>
      <c r="AF13">
        <v>-0.31382681351268799</v>
      </c>
      <c r="AG13">
        <v>2.92625306224082E-2</v>
      </c>
      <c r="AN13">
        <v>-6.5357061464078203</v>
      </c>
      <c r="AO13">
        <v>-77.614293853592102</v>
      </c>
      <c r="AP13">
        <v>0</v>
      </c>
      <c r="AQ13">
        <v>3989.7</v>
      </c>
      <c r="AR13">
        <v>9.2428842719351305</v>
      </c>
      <c r="AS13">
        <v>534.91912200966601</v>
      </c>
      <c r="AT13">
        <v>-0.15042035733902401</v>
      </c>
      <c r="AU13">
        <v>-1.4480130506939101E-2</v>
      </c>
      <c r="AW13">
        <f t="shared" si="0"/>
        <v>5</v>
      </c>
      <c r="AX13">
        <v>-9.9039705757594208E-3</v>
      </c>
      <c r="AY13">
        <v>-75.6608621784939</v>
      </c>
      <c r="AZ13">
        <v>0</v>
      </c>
      <c r="BA13">
        <v>4030.8</v>
      </c>
      <c r="BB13">
        <v>8.4891371732935799</v>
      </c>
      <c r="BC13">
        <v>548.26213946521796</v>
      </c>
      <c r="BD13">
        <v>0.50186482890073203</v>
      </c>
      <c r="BE13">
        <v>2.4592372055350999E-2</v>
      </c>
      <c r="BG13">
        <f>AW61</f>
        <v>53</v>
      </c>
      <c r="BL13">
        <v>-6.6529607088718796</v>
      </c>
      <c r="BM13">
        <v>-77.508053764737397</v>
      </c>
      <c r="BN13">
        <v>0</v>
      </c>
      <c r="BO13">
        <v>4030.8</v>
      </c>
      <c r="BP13">
        <v>9.3931294268954098</v>
      </c>
      <c r="BQ13">
        <v>535.88352221534501</v>
      </c>
      <c r="BR13">
        <v>0.39407036766376502</v>
      </c>
      <c r="BS13">
        <v>-0.36874609317830997</v>
      </c>
      <c r="BW13" s="13"/>
      <c r="BX13" s="13"/>
      <c r="BY13" s="13"/>
      <c r="BZ13" s="13"/>
      <c r="CA13" s="13"/>
      <c r="CB13" s="13"/>
      <c r="CC13" s="13"/>
    </row>
    <row r="14" spans="1:87" x14ac:dyDescent="0.25">
      <c r="B14" s="2">
        <v>0</v>
      </c>
      <c r="C14">
        <v>-75.605348009759396</v>
      </c>
      <c r="D14">
        <v>0</v>
      </c>
      <c r="E14">
        <v>4986.3999999999996</v>
      </c>
      <c r="F14">
        <v>8.5446519902405296</v>
      </c>
      <c r="G14">
        <v>525.83754424704898</v>
      </c>
      <c r="H14">
        <v>-0.14726196795135901</v>
      </c>
      <c r="I14">
        <v>2.5798107333734902E-2</v>
      </c>
      <c r="P14">
        <v>-6.5910123133443497</v>
      </c>
      <c r="Q14">
        <v>-77.558987686655598</v>
      </c>
      <c r="R14">
        <v>0</v>
      </c>
      <c r="S14">
        <v>4986.3999999999996</v>
      </c>
      <c r="T14">
        <v>9.3210990032996506</v>
      </c>
      <c r="U14">
        <v>538.31783252243702</v>
      </c>
      <c r="V14">
        <v>-0.20279272294713399</v>
      </c>
      <c r="W14">
        <v>1.2778657422223E-2</v>
      </c>
      <c r="Z14" s="2">
        <v>0</v>
      </c>
      <c r="AA14">
        <v>-75.646600656848506</v>
      </c>
      <c r="AB14">
        <v>0</v>
      </c>
      <c r="AC14">
        <v>4982.5</v>
      </c>
      <c r="AD14">
        <v>8.5033993431514396</v>
      </c>
      <c r="AE14">
        <v>524.44506750443804</v>
      </c>
      <c r="AF14">
        <v>-0.155692118915573</v>
      </c>
      <c r="AG14">
        <v>4.3557183570083598E-2</v>
      </c>
      <c r="AN14">
        <v>-6.5593193891460899</v>
      </c>
      <c r="AO14">
        <v>-77.590680610853894</v>
      </c>
      <c r="AP14">
        <v>0</v>
      </c>
      <c r="AQ14">
        <v>4982.5</v>
      </c>
      <c r="AR14">
        <v>9.2762784400672</v>
      </c>
      <c r="AS14">
        <v>536.27513732369198</v>
      </c>
      <c r="AT14">
        <v>-7.2926253225715595E-2</v>
      </c>
      <c r="AU14">
        <v>2.6787792165594501E-2</v>
      </c>
      <c r="AW14">
        <f t="shared" si="0"/>
        <v>6</v>
      </c>
      <c r="AX14">
        <v>-9.8994645997630797E-3</v>
      </c>
      <c r="AY14">
        <v>-75.626439011923296</v>
      </c>
      <c r="AZ14">
        <v>0</v>
      </c>
      <c r="BA14">
        <v>5027.8</v>
      </c>
      <c r="BB14">
        <v>8.5235603401590705</v>
      </c>
      <c r="BC14">
        <v>547.18308552504197</v>
      </c>
      <c r="BD14">
        <v>0.38397559536354903</v>
      </c>
      <c r="BE14">
        <v>0.114054491482356</v>
      </c>
      <c r="BL14">
        <v>-6.6765114591596202</v>
      </c>
      <c r="BM14">
        <v>-77.4845030144497</v>
      </c>
      <c r="BN14">
        <v>0</v>
      </c>
      <c r="BO14">
        <v>5027.8</v>
      </c>
      <c r="BP14">
        <v>9.4264352173563903</v>
      </c>
      <c r="BQ14">
        <v>536.887905786999</v>
      </c>
      <c r="BR14">
        <v>0.45712654175279799</v>
      </c>
      <c r="BS14">
        <v>-0.31175928299073402</v>
      </c>
      <c r="BW14" s="13"/>
      <c r="BX14" s="13"/>
      <c r="BY14" s="13"/>
      <c r="BZ14" s="13"/>
      <c r="CA14" s="13"/>
      <c r="CB14" s="13"/>
      <c r="CC14" s="13"/>
    </row>
    <row r="15" spans="1:87" x14ac:dyDescent="0.25">
      <c r="B15" s="2">
        <v>0</v>
      </c>
      <c r="C15">
        <v>-75.604949905212607</v>
      </c>
      <c r="D15">
        <v>0</v>
      </c>
      <c r="E15">
        <v>4996.3999999999996</v>
      </c>
      <c r="F15">
        <v>8.5450500947873405</v>
      </c>
      <c r="G15">
        <v>946.360177405728</v>
      </c>
      <c r="H15">
        <v>-0.1567295822125</v>
      </c>
      <c r="I15">
        <v>8.4406804623051307E-2</v>
      </c>
      <c r="P15">
        <v>-6.5913197614138301</v>
      </c>
      <c r="Q15">
        <v>-77.558680238586106</v>
      </c>
      <c r="R15">
        <v>0</v>
      </c>
      <c r="S15">
        <v>4996.3999999999996</v>
      </c>
      <c r="T15">
        <v>9.3215338005292292</v>
      </c>
      <c r="U15">
        <v>969.02526222200095</v>
      </c>
      <c r="V15">
        <v>-9.7089525918860095E-2</v>
      </c>
      <c r="W15">
        <v>4.0628960804160501E-2</v>
      </c>
      <c r="Z15" s="2">
        <v>0</v>
      </c>
      <c r="AA15">
        <v>-75.646288587303204</v>
      </c>
      <c r="AB15">
        <v>0</v>
      </c>
      <c r="AC15">
        <v>4992.5</v>
      </c>
      <c r="AD15">
        <v>8.5037114126967008</v>
      </c>
      <c r="AE15">
        <v>944.117398696696</v>
      </c>
      <c r="AF15">
        <v>-0.40154764392976899</v>
      </c>
      <c r="AG15">
        <v>6.5808303423752296E-2</v>
      </c>
      <c r="AN15">
        <v>-6.5595597371353902</v>
      </c>
      <c r="AO15">
        <v>-77.590440262864604</v>
      </c>
      <c r="AP15">
        <v>0</v>
      </c>
      <c r="AQ15">
        <v>4992.5</v>
      </c>
      <c r="AR15">
        <v>9.2766183434533698</v>
      </c>
      <c r="AS15">
        <v>965.26128901709797</v>
      </c>
      <c r="AT15">
        <v>-0.101356485019975</v>
      </c>
      <c r="AU15">
        <v>5.4046987390196803E-2</v>
      </c>
      <c r="AW15">
        <f t="shared" si="0"/>
        <v>7</v>
      </c>
      <c r="AX15">
        <v>-9.8994192821573804E-3</v>
      </c>
      <c r="AY15">
        <v>-75.626092810458502</v>
      </c>
      <c r="AZ15">
        <v>0</v>
      </c>
      <c r="BA15">
        <v>5037.8999999999996</v>
      </c>
      <c r="BB15">
        <v>8.5239065416268094</v>
      </c>
      <c r="BC15">
        <v>985.26842191989999</v>
      </c>
      <c r="BD15">
        <v>0.65706479403068496</v>
      </c>
      <c r="BE15">
        <v>0.111074247904834</v>
      </c>
      <c r="BL15">
        <v>-6.6767376379941696</v>
      </c>
      <c r="BM15">
        <v>-77.484276835615105</v>
      </c>
      <c r="BN15">
        <v>0</v>
      </c>
      <c r="BO15">
        <v>5037.8999999999996</v>
      </c>
      <c r="BP15">
        <v>9.4267550825317397</v>
      </c>
      <c r="BQ15">
        <v>966.46849765426396</v>
      </c>
      <c r="BR15">
        <v>0.67605208454920596</v>
      </c>
      <c r="BS15">
        <v>-0.56730725277646099</v>
      </c>
      <c r="BW15" s="13"/>
      <c r="BX15" s="13"/>
      <c r="BY15" s="13"/>
      <c r="BZ15" s="13"/>
      <c r="CA15" s="13"/>
      <c r="CB15" s="13"/>
      <c r="CC15" s="13"/>
    </row>
    <row r="16" spans="1:87" x14ac:dyDescent="0.25">
      <c r="B16" s="2">
        <v>0</v>
      </c>
      <c r="C16">
        <v>-75.603539539837001</v>
      </c>
      <c r="D16">
        <v>0</v>
      </c>
      <c r="E16">
        <v>5006.3999999999996</v>
      </c>
      <c r="F16">
        <v>8.5464604601629901</v>
      </c>
      <c r="G16">
        <v>946.74281183916696</v>
      </c>
      <c r="H16">
        <v>-0.21815410437262001</v>
      </c>
      <c r="I16">
        <v>8.81906605000954E-2</v>
      </c>
      <c r="P16">
        <v>-6.5924042992816698</v>
      </c>
      <c r="Q16">
        <v>-77.557595700718295</v>
      </c>
      <c r="R16">
        <v>0</v>
      </c>
      <c r="S16">
        <v>5006.3999999999996</v>
      </c>
      <c r="T16">
        <v>9.3230675686908402</v>
      </c>
      <c r="U16">
        <v>969.00630475249898</v>
      </c>
      <c r="V16">
        <v>-0.153093477547668</v>
      </c>
      <c r="W16">
        <v>2.58980263199735E-2</v>
      </c>
      <c r="Z16" s="2">
        <v>0</v>
      </c>
      <c r="AA16">
        <v>-75.645146634190098</v>
      </c>
      <c r="AB16">
        <v>0</v>
      </c>
      <c r="AC16">
        <v>5002.5</v>
      </c>
      <c r="AD16">
        <v>8.5048533658098204</v>
      </c>
      <c r="AE16">
        <v>943.99246612239904</v>
      </c>
      <c r="AF16">
        <v>-0.57112772826561098</v>
      </c>
      <c r="AG16">
        <v>5.05879875108926E-2</v>
      </c>
      <c r="AN16">
        <v>-6.5604288636166297</v>
      </c>
      <c r="AO16">
        <v>-77.589571136383299</v>
      </c>
      <c r="AP16">
        <v>0</v>
      </c>
      <c r="AQ16">
        <v>5002.5</v>
      </c>
      <c r="AR16">
        <v>9.2778474739105494</v>
      </c>
      <c r="AS16">
        <v>965.47366056983401</v>
      </c>
      <c r="AT16">
        <v>-0.12044658978117399</v>
      </c>
      <c r="AU16">
        <v>2.91491779967647E-2</v>
      </c>
      <c r="AW16">
        <f t="shared" si="0"/>
        <v>8</v>
      </c>
      <c r="AX16">
        <v>-9.89925597679602E-3</v>
      </c>
      <c r="AY16">
        <v>-75.624845247741703</v>
      </c>
      <c r="AZ16">
        <v>0</v>
      </c>
      <c r="BA16">
        <v>5048</v>
      </c>
      <c r="BB16">
        <v>8.5251541043542804</v>
      </c>
      <c r="BC16">
        <v>985.20240899748501</v>
      </c>
      <c r="BD16">
        <v>0.62487459526856304</v>
      </c>
      <c r="BE16">
        <v>0.160306448555398</v>
      </c>
      <c r="BL16">
        <v>-6.6775999168526496</v>
      </c>
      <c r="BM16">
        <v>-77.483414556756699</v>
      </c>
      <c r="BN16">
        <v>0</v>
      </c>
      <c r="BO16">
        <v>5048</v>
      </c>
      <c r="BP16">
        <v>9.4279745289879493</v>
      </c>
      <c r="BQ16">
        <v>966.63741209145701</v>
      </c>
      <c r="BR16">
        <v>0.60820766782539804</v>
      </c>
      <c r="BS16">
        <v>-0.56699554759433202</v>
      </c>
      <c r="BW16" s="13"/>
      <c r="BX16" s="13"/>
      <c r="BY16" s="13"/>
      <c r="BZ16" s="13"/>
      <c r="CA16" s="13"/>
      <c r="CB16" s="13"/>
      <c r="CC16" s="13"/>
    </row>
    <row r="17" spans="2:81" x14ac:dyDescent="0.25">
      <c r="B17" s="2">
        <v>0</v>
      </c>
      <c r="C17">
        <v>-75.589420749371499</v>
      </c>
      <c r="D17">
        <v>0</v>
      </c>
      <c r="E17">
        <v>5106.7</v>
      </c>
      <c r="F17">
        <v>8.5605792506284999</v>
      </c>
      <c r="G17">
        <v>947.44528936892402</v>
      </c>
      <c r="H17">
        <v>-0.185534684462099</v>
      </c>
      <c r="I17">
        <v>3.2395396974814201E-2</v>
      </c>
      <c r="P17">
        <v>-6.6032509853103099</v>
      </c>
      <c r="Q17">
        <v>-77.546749014689595</v>
      </c>
      <c r="R17">
        <v>0</v>
      </c>
      <c r="S17">
        <v>5106.7</v>
      </c>
      <c r="T17">
        <v>9.3384070991793404</v>
      </c>
      <c r="U17">
        <v>970.14834171112204</v>
      </c>
      <c r="V17">
        <v>-0.10530355289808099</v>
      </c>
      <c r="W17">
        <v>3.6083514269066197E-2</v>
      </c>
      <c r="Z17" s="2">
        <v>0</v>
      </c>
      <c r="AA17">
        <v>-75.633730685159506</v>
      </c>
      <c r="AB17">
        <v>0</v>
      </c>
      <c r="AC17">
        <v>5102.5</v>
      </c>
      <c r="AD17">
        <v>8.51626931484045</v>
      </c>
      <c r="AE17">
        <v>944.85013983064005</v>
      </c>
      <c r="AF17">
        <v>-0.66091074684398099</v>
      </c>
      <c r="AG17">
        <v>3.9869624046963301E-2</v>
      </c>
      <c r="AN17">
        <v>-6.5691255663890997</v>
      </c>
      <c r="AO17">
        <v>-77.580874433610802</v>
      </c>
      <c r="AP17">
        <v>0</v>
      </c>
      <c r="AQ17">
        <v>5102.5</v>
      </c>
      <c r="AR17">
        <v>9.2901464689193105</v>
      </c>
      <c r="AS17">
        <v>966.38787937097402</v>
      </c>
      <c r="AT17">
        <v>-3.3476728306350297E-2</v>
      </c>
      <c r="AU17">
        <v>4.6604125089147103E-2</v>
      </c>
      <c r="AW17">
        <f t="shared" si="0"/>
        <v>9</v>
      </c>
      <c r="AX17">
        <v>-9.8976231108998201E-3</v>
      </c>
      <c r="AY17">
        <v>-75.6123710546307</v>
      </c>
      <c r="AZ17">
        <v>0</v>
      </c>
      <c r="BA17">
        <v>5148.7</v>
      </c>
      <c r="BB17">
        <v>8.5376282975721907</v>
      </c>
      <c r="BC17">
        <v>984.81011621642097</v>
      </c>
      <c r="BD17">
        <v>0.63744384629720396</v>
      </c>
      <c r="BE17">
        <v>0.118402771900324</v>
      </c>
      <c r="BL17">
        <v>-6.6862734320045103</v>
      </c>
      <c r="BM17">
        <v>-77.474741041604801</v>
      </c>
      <c r="BN17">
        <v>0</v>
      </c>
      <c r="BO17">
        <v>5148.7</v>
      </c>
      <c r="BP17">
        <v>9.4402407317491601</v>
      </c>
      <c r="BQ17">
        <v>967.55512302857301</v>
      </c>
      <c r="BR17">
        <v>0.61212076121754</v>
      </c>
      <c r="BS17">
        <v>-0.58646146045125502</v>
      </c>
      <c r="BW17" s="13"/>
      <c r="BX17" s="13"/>
      <c r="BY17" s="13"/>
      <c r="BZ17" s="13"/>
      <c r="CA17" s="13"/>
      <c r="CB17" s="13"/>
      <c r="CC17" s="13"/>
    </row>
    <row r="18" spans="2:81" x14ac:dyDescent="0.25">
      <c r="B18" s="2">
        <v>0</v>
      </c>
      <c r="C18">
        <v>-75.534247257534403</v>
      </c>
      <c r="D18">
        <v>0</v>
      </c>
      <c r="E18">
        <v>5496.8</v>
      </c>
      <c r="F18">
        <v>8.6157527424655207</v>
      </c>
      <c r="G18">
        <v>950.90533528203798</v>
      </c>
      <c r="H18">
        <v>-0.21326575228046399</v>
      </c>
      <c r="I18">
        <v>7.1206627669166203E-2</v>
      </c>
      <c r="P18">
        <v>-6.6457046491068201</v>
      </c>
      <c r="Q18">
        <v>-77.504295350893102</v>
      </c>
      <c r="R18">
        <v>0</v>
      </c>
      <c r="S18">
        <v>5496.8</v>
      </c>
      <c r="T18">
        <v>9.3984456462927994</v>
      </c>
      <c r="U18">
        <v>975.42493549698804</v>
      </c>
      <c r="V18">
        <v>-0.15447961261776499</v>
      </c>
      <c r="W18">
        <v>3.19025482846991E-2</v>
      </c>
      <c r="Z18" s="2">
        <v>0</v>
      </c>
      <c r="AA18">
        <v>-75.589141330384905</v>
      </c>
      <c r="AB18">
        <v>0</v>
      </c>
      <c r="AC18">
        <v>5492.6</v>
      </c>
      <c r="AD18">
        <v>8.5608586696150901</v>
      </c>
      <c r="AE18">
        <v>947.30999999999904</v>
      </c>
      <c r="AF18">
        <v>-0.28603735336016201</v>
      </c>
      <c r="AG18">
        <v>3.7334345492496403E-2</v>
      </c>
      <c r="AN18">
        <v>-6.6029937226365902</v>
      </c>
      <c r="AO18">
        <v>-77.547006277363295</v>
      </c>
      <c r="AP18">
        <v>0</v>
      </c>
      <c r="AQ18">
        <v>5492.6</v>
      </c>
      <c r="AR18">
        <v>9.3380432748170907</v>
      </c>
      <c r="AS18">
        <v>970.40623386553102</v>
      </c>
      <c r="AT18">
        <v>-0.29579279658102497</v>
      </c>
      <c r="AU18">
        <v>8.3432384897353495E-2</v>
      </c>
      <c r="AW18">
        <f t="shared" si="0"/>
        <v>10</v>
      </c>
      <c r="AX18">
        <v>-9.8912598139555899E-3</v>
      </c>
      <c r="AY18">
        <v>-75.563758982389999</v>
      </c>
      <c r="AZ18">
        <v>0</v>
      </c>
      <c r="BA18">
        <v>5541.2</v>
      </c>
      <c r="BB18">
        <v>8.5862403702293104</v>
      </c>
      <c r="BC18">
        <v>983.30227385973899</v>
      </c>
      <c r="BD18">
        <v>0.77146217756147994</v>
      </c>
      <c r="BE18">
        <v>0.18763714773224899</v>
      </c>
      <c r="BL18">
        <v>-6.7201795573195096</v>
      </c>
      <c r="BM18">
        <v>-77.440834916289802</v>
      </c>
      <c r="BN18">
        <v>0</v>
      </c>
      <c r="BO18">
        <v>5541.2</v>
      </c>
      <c r="BP18">
        <v>9.4881912340171599</v>
      </c>
      <c r="BQ18">
        <v>970.85982056296996</v>
      </c>
      <c r="BR18">
        <v>0.57906381549994101</v>
      </c>
      <c r="BS18">
        <v>-0.59741946666372603</v>
      </c>
      <c r="BW18" s="13"/>
      <c r="BX18" s="13"/>
      <c r="BY18" s="13"/>
      <c r="BZ18" s="13"/>
      <c r="CA18" s="13"/>
      <c r="CB18" s="13"/>
      <c r="CC18" s="13"/>
    </row>
    <row r="19" spans="2:81" x14ac:dyDescent="0.25">
      <c r="B19" s="2">
        <v>0</v>
      </c>
      <c r="C19">
        <v>-75.462782818048197</v>
      </c>
      <c r="D19">
        <v>0</v>
      </c>
      <c r="E19">
        <v>5997</v>
      </c>
      <c r="F19">
        <v>8.6872171819517892</v>
      </c>
      <c r="G19">
        <v>955.62382334904396</v>
      </c>
      <c r="H19">
        <v>-0.35998313683064098</v>
      </c>
      <c r="I19">
        <v>-2.28465043883863E-3</v>
      </c>
      <c r="P19">
        <v>-6.70097752219014</v>
      </c>
      <c r="Q19">
        <v>-77.449022477809805</v>
      </c>
      <c r="R19">
        <v>0</v>
      </c>
      <c r="S19">
        <v>5997</v>
      </c>
      <c r="T19">
        <v>9.4766132930385591</v>
      </c>
      <c r="U19">
        <v>981.57341378341096</v>
      </c>
      <c r="V19">
        <v>-7.3774604719282794E-2</v>
      </c>
      <c r="W19">
        <v>0.11070980160183699</v>
      </c>
      <c r="Z19" s="2">
        <v>0</v>
      </c>
      <c r="AA19">
        <v>-75.531536955464503</v>
      </c>
      <c r="AB19">
        <v>0</v>
      </c>
      <c r="AC19">
        <v>5995.8</v>
      </c>
      <c r="AD19">
        <v>8.6184630445354902</v>
      </c>
      <c r="AE19">
        <v>950.88980252229703</v>
      </c>
      <c r="AF19">
        <v>-0.33491942356844501</v>
      </c>
      <c r="AG19">
        <v>2.64546268990353E-3</v>
      </c>
      <c r="AN19">
        <v>-6.6472054631697102</v>
      </c>
      <c r="AO19">
        <v>-77.502794536830194</v>
      </c>
      <c r="AP19">
        <v>0</v>
      </c>
      <c r="AQ19">
        <v>5995.8</v>
      </c>
      <c r="AR19">
        <v>9.4005681178951406</v>
      </c>
      <c r="AS19">
        <v>975.40380711118496</v>
      </c>
      <c r="AT19">
        <v>-0.36122158502282298</v>
      </c>
      <c r="AU19">
        <v>0.10628482569842899</v>
      </c>
      <c r="AW19">
        <f t="shared" si="0"/>
        <v>11</v>
      </c>
      <c r="AX19">
        <v>-9.8831230879545106E-3</v>
      </c>
      <c r="AY19">
        <v>-75.501598892167394</v>
      </c>
      <c r="AZ19">
        <v>0</v>
      </c>
      <c r="BA19">
        <v>6043.9</v>
      </c>
      <c r="BB19">
        <v>8.64840046098446</v>
      </c>
      <c r="BC19">
        <v>983.63801114959199</v>
      </c>
      <c r="BD19">
        <v>0.85442920199089301</v>
      </c>
      <c r="BE19">
        <v>0.20551963825052999</v>
      </c>
      <c r="BL19">
        <v>-6.7640766502651797</v>
      </c>
      <c r="BM19">
        <v>-77.396937823344203</v>
      </c>
      <c r="BN19">
        <v>0</v>
      </c>
      <c r="BO19">
        <v>6043.9</v>
      </c>
      <c r="BP19">
        <v>9.5502710982096595</v>
      </c>
      <c r="BQ19">
        <v>975.52796814200701</v>
      </c>
      <c r="BR19">
        <v>0.46716999475472498</v>
      </c>
      <c r="BS19">
        <v>-0.57009151549335901</v>
      </c>
      <c r="BW19" s="13"/>
      <c r="BX19" s="13"/>
      <c r="BY19" s="13"/>
      <c r="BZ19" s="13"/>
      <c r="CA19" s="13"/>
      <c r="CB19" s="13"/>
      <c r="CC19" s="13"/>
    </row>
    <row r="20" spans="2:81" x14ac:dyDescent="0.25">
      <c r="B20" s="2">
        <v>0</v>
      </c>
      <c r="C20">
        <v>-75.317958749423397</v>
      </c>
      <c r="D20">
        <v>0</v>
      </c>
      <c r="E20">
        <v>6997.9</v>
      </c>
      <c r="F20">
        <v>8.8320412505765802</v>
      </c>
      <c r="G20">
        <v>964.658907526794</v>
      </c>
      <c r="H20">
        <v>-0.46425416021638499</v>
      </c>
      <c r="I20">
        <v>4.5853205531725998E-2</v>
      </c>
      <c r="P20">
        <v>-6.81349147418402</v>
      </c>
      <c r="Q20">
        <v>-77.336508525815901</v>
      </c>
      <c r="R20">
        <v>0</v>
      </c>
      <c r="S20">
        <v>6997.9</v>
      </c>
      <c r="T20">
        <v>9.6357320499044903</v>
      </c>
      <c r="U20">
        <v>994.36628882892001</v>
      </c>
      <c r="V20">
        <v>8.0560534635241002E-2</v>
      </c>
      <c r="W20">
        <v>8.3571657793894097E-2</v>
      </c>
      <c r="Z20" s="2">
        <v>0</v>
      </c>
      <c r="AA20">
        <v>-75.415275994118701</v>
      </c>
      <c r="AB20">
        <v>0</v>
      </c>
      <c r="AC20">
        <v>6996.9</v>
      </c>
      <c r="AD20">
        <v>8.7347240058812599</v>
      </c>
      <c r="AE20">
        <v>958.29756501013196</v>
      </c>
      <c r="AF20">
        <v>4.3298773604238103E-2</v>
      </c>
      <c r="AG20">
        <v>5.5862520563504603E-2</v>
      </c>
      <c r="AN20">
        <v>-6.73654951383552</v>
      </c>
      <c r="AO20">
        <v>-77.413450486164393</v>
      </c>
      <c r="AP20">
        <v>0</v>
      </c>
      <c r="AQ20">
        <v>6996.9</v>
      </c>
      <c r="AR20">
        <v>9.5269196860640797</v>
      </c>
      <c r="AS20">
        <v>985.45591373768605</v>
      </c>
      <c r="AT20">
        <v>-0.53560626377977405</v>
      </c>
      <c r="AU20">
        <v>7.1731881213269497E-2</v>
      </c>
      <c r="AW20">
        <f t="shared" si="0"/>
        <v>12</v>
      </c>
      <c r="AX20" s="2">
        <v>-9.8668048095739407E-3</v>
      </c>
      <c r="AY20">
        <v>-75.376936262962403</v>
      </c>
      <c r="AZ20">
        <v>0</v>
      </c>
      <c r="BA20">
        <v>7048.3</v>
      </c>
      <c r="BB20">
        <v>8.7730630912574892</v>
      </c>
      <c r="BC20">
        <v>984.04596151499504</v>
      </c>
      <c r="BD20">
        <v>0.80141818845606205</v>
      </c>
      <c r="BE20">
        <v>-4.9846261479169103E-2</v>
      </c>
      <c r="BL20">
        <v>-6.8529957300725499</v>
      </c>
      <c r="BM20">
        <v>-77.308018743536806</v>
      </c>
      <c r="BN20">
        <v>0</v>
      </c>
      <c r="BO20">
        <v>7048.3</v>
      </c>
      <c r="BP20">
        <v>9.6760216668269798</v>
      </c>
      <c r="BQ20">
        <v>984.79472285974202</v>
      </c>
      <c r="BR20">
        <v>0.62514139717665795</v>
      </c>
      <c r="BS20">
        <v>-0.62200470810438002</v>
      </c>
      <c r="BW20" s="13"/>
      <c r="BX20" s="13"/>
      <c r="BY20" s="13"/>
      <c r="BZ20" s="13"/>
      <c r="CA20" s="13"/>
      <c r="CB20" s="13"/>
      <c r="CC20" s="13"/>
    </row>
    <row r="21" spans="2:81" x14ac:dyDescent="0.25">
      <c r="B21" s="2">
        <v>-6.7762635780343996E-18</v>
      </c>
      <c r="C21">
        <v>-75.169124013307695</v>
      </c>
      <c r="D21">
        <v>0</v>
      </c>
      <c r="E21">
        <v>8000.4</v>
      </c>
      <c r="F21">
        <v>8.9808759866922507</v>
      </c>
      <c r="G21">
        <v>974.32589403154498</v>
      </c>
      <c r="H21">
        <v>-0.232643775899085</v>
      </c>
      <c r="I21">
        <v>7.2156139312607698E-2</v>
      </c>
      <c r="P21">
        <v>-6.9304123909978701</v>
      </c>
      <c r="Q21">
        <v>-77.219587609002105</v>
      </c>
      <c r="R21">
        <v>0</v>
      </c>
      <c r="S21">
        <v>8000.4</v>
      </c>
      <c r="T21">
        <v>9.8010831961877507</v>
      </c>
      <c r="U21">
        <v>1007.97253016889</v>
      </c>
      <c r="V21">
        <v>-4.0047135388988402E-2</v>
      </c>
      <c r="W21">
        <v>9.4508609173114003E-2</v>
      </c>
      <c r="Z21" s="2">
        <v>0</v>
      </c>
      <c r="AA21">
        <v>-75.296815953298605</v>
      </c>
      <c r="AB21">
        <v>0</v>
      </c>
      <c r="AC21">
        <v>7998</v>
      </c>
      <c r="AD21">
        <v>8.8531840467013492</v>
      </c>
      <c r="AE21">
        <v>965.67610893750702</v>
      </c>
      <c r="AF21">
        <v>-0.309638764634453</v>
      </c>
      <c r="AG21">
        <v>9.6732359071262902E-2</v>
      </c>
      <c r="AN21">
        <v>-6.8282683376852296</v>
      </c>
      <c r="AO21">
        <v>-77.321731662314704</v>
      </c>
      <c r="AP21">
        <v>0</v>
      </c>
      <c r="AQ21">
        <v>7998</v>
      </c>
      <c r="AR21">
        <v>9.6566296906772493</v>
      </c>
      <c r="AS21">
        <v>995.29712614074901</v>
      </c>
      <c r="AT21">
        <v>-0.30770825888784198</v>
      </c>
      <c r="AU21">
        <v>0.110699417725826</v>
      </c>
      <c r="AW21">
        <f t="shared" si="0"/>
        <v>13</v>
      </c>
      <c r="AX21" s="2">
        <v>-9.8504430494383392E-3</v>
      </c>
      <c r="AY21">
        <v>-75.251941457177494</v>
      </c>
      <c r="AZ21">
        <v>0</v>
      </c>
      <c r="BA21">
        <v>8050.5</v>
      </c>
      <c r="BB21">
        <v>8.8980578981132492</v>
      </c>
      <c r="BC21">
        <v>985.76399694999395</v>
      </c>
      <c r="BD21">
        <v>0.202199674385447</v>
      </c>
      <c r="BE21">
        <v>-0.680194292064489</v>
      </c>
      <c r="BL21">
        <v>-6.9442211952088204</v>
      </c>
      <c r="BM21">
        <v>-77.216793278400502</v>
      </c>
      <c r="BN21">
        <v>0</v>
      </c>
      <c r="BO21">
        <v>8050.5</v>
      </c>
      <c r="BP21">
        <v>9.8050339568564997</v>
      </c>
      <c r="BQ21">
        <v>995.82515060420405</v>
      </c>
      <c r="BR21">
        <v>-0.31480000681030801</v>
      </c>
      <c r="BS21">
        <v>-0.69702601301151201</v>
      </c>
      <c r="BV21" s="13"/>
      <c r="BW21" s="13"/>
      <c r="BX21" s="13"/>
      <c r="BY21" s="13"/>
      <c r="BZ21" s="13"/>
      <c r="CA21" s="13"/>
      <c r="CB21" s="13"/>
      <c r="CC21" s="13"/>
    </row>
    <row r="22" spans="2:81" x14ac:dyDescent="0.25">
      <c r="B22" s="2">
        <v>0</v>
      </c>
      <c r="C22">
        <v>-75.016036058324204</v>
      </c>
      <c r="D22">
        <v>0</v>
      </c>
      <c r="E22">
        <v>9004.9</v>
      </c>
      <c r="F22">
        <v>9.1339639416757397</v>
      </c>
      <c r="G22">
        <v>984.01488138864295</v>
      </c>
      <c r="H22">
        <v>-3.20713713104753E-2</v>
      </c>
      <c r="I22">
        <v>-0.15064262142021001</v>
      </c>
      <c r="P22">
        <v>-7.0521241712267004</v>
      </c>
      <c r="Q22">
        <v>-77.097875828773297</v>
      </c>
      <c r="R22">
        <v>0</v>
      </c>
      <c r="S22">
        <v>9004.9</v>
      </c>
      <c r="T22">
        <v>9.9732096464879305</v>
      </c>
      <c r="U22">
        <v>1021.5047918249001</v>
      </c>
      <c r="V22">
        <v>0.16466116185479501</v>
      </c>
      <c r="W22">
        <v>0.124352061135689</v>
      </c>
      <c r="Z22" s="2">
        <v>0</v>
      </c>
      <c r="AA22">
        <v>-75.175885680671698</v>
      </c>
      <c r="AB22">
        <v>0</v>
      </c>
      <c r="AC22">
        <v>9000.7000000000007</v>
      </c>
      <c r="AD22">
        <v>8.9741143193283008</v>
      </c>
      <c r="AE22">
        <v>973.40644919473698</v>
      </c>
      <c r="AF22">
        <v>-0.497001373350687</v>
      </c>
      <c r="AG22">
        <v>0.15492616573788001</v>
      </c>
      <c r="AN22">
        <v>-6.9225561646302198</v>
      </c>
      <c r="AO22">
        <v>-77.227443835369698</v>
      </c>
      <c r="AP22">
        <v>0</v>
      </c>
      <c r="AQ22">
        <v>9000.7000000000007</v>
      </c>
      <c r="AR22">
        <v>9.7899728143095306</v>
      </c>
      <c r="AS22">
        <v>1006.73393362913</v>
      </c>
      <c r="AT22">
        <v>0.27817528682807802</v>
      </c>
      <c r="AU22">
        <v>2.5534038215505001E-2</v>
      </c>
      <c r="AW22">
        <f t="shared" si="0"/>
        <v>14</v>
      </c>
      <c r="AX22" s="2">
        <v>-9.8339033802243292E-3</v>
      </c>
      <c r="AY22">
        <v>-75.125587524347395</v>
      </c>
      <c r="AZ22">
        <v>0</v>
      </c>
      <c r="BA22">
        <v>9054</v>
      </c>
      <c r="BB22">
        <v>9.0244118320259208</v>
      </c>
      <c r="BC22">
        <v>987.28932614643304</v>
      </c>
      <c r="BD22">
        <v>0.63165179034729801</v>
      </c>
      <c r="BE22">
        <v>-0.41290795930306801</v>
      </c>
      <c r="BL22">
        <v>-7.0383022079674902</v>
      </c>
      <c r="BM22">
        <v>-77.122712265641795</v>
      </c>
      <c r="BN22">
        <v>0</v>
      </c>
      <c r="BO22">
        <v>9054</v>
      </c>
      <c r="BP22">
        <v>9.9380846010616004</v>
      </c>
      <c r="BQ22">
        <v>1006.19817957448</v>
      </c>
      <c r="BR22">
        <v>0.30365070044178799</v>
      </c>
      <c r="BS22">
        <v>-0.69697180962397598</v>
      </c>
      <c r="BW22" s="13"/>
      <c r="BX22" s="13"/>
      <c r="BY22" s="13"/>
      <c r="BZ22" s="13"/>
      <c r="CA22" s="13"/>
      <c r="CB22" s="13"/>
      <c r="CC22" s="13"/>
    </row>
    <row r="23" spans="2:81" x14ac:dyDescent="0.25">
      <c r="B23" s="2">
        <v>0</v>
      </c>
      <c r="C23">
        <v>-74.858515323171801</v>
      </c>
      <c r="D23">
        <v>0</v>
      </c>
      <c r="E23">
        <v>9999.1</v>
      </c>
      <c r="F23">
        <v>9.2914846768281194</v>
      </c>
      <c r="G23">
        <v>994.23495989137905</v>
      </c>
      <c r="H23">
        <v>0.104450344771698</v>
      </c>
      <c r="I23">
        <v>-0.15392241169861701</v>
      </c>
      <c r="P23">
        <v>-7.1787938405616796</v>
      </c>
      <c r="Q23">
        <v>-76.971206159438296</v>
      </c>
      <c r="R23">
        <v>0</v>
      </c>
      <c r="S23">
        <v>9999.1</v>
      </c>
      <c r="T23">
        <v>10.1523476108027</v>
      </c>
      <c r="U23">
        <v>1036.1805730348699</v>
      </c>
      <c r="V23">
        <v>0.348288814367475</v>
      </c>
      <c r="W23">
        <v>0.12772765880265999</v>
      </c>
      <c r="Z23" s="2">
        <v>-6.7762635780343996E-18</v>
      </c>
      <c r="AA23">
        <v>-75.052420809827794</v>
      </c>
      <c r="AB23">
        <v>0</v>
      </c>
      <c r="AC23">
        <v>10005</v>
      </c>
      <c r="AD23">
        <v>9.0975791901721301</v>
      </c>
      <c r="AE23">
        <v>981.17666839108301</v>
      </c>
      <c r="AF23">
        <v>-0.46800780881324899</v>
      </c>
      <c r="AG23">
        <v>0.13815654423309501</v>
      </c>
      <c r="AN23">
        <v>-7.0198309394022198</v>
      </c>
      <c r="AO23">
        <v>-77.130169060597694</v>
      </c>
      <c r="AP23">
        <v>0</v>
      </c>
      <c r="AQ23">
        <v>10005</v>
      </c>
      <c r="AR23">
        <v>9.9275401200688904</v>
      </c>
      <c r="AS23">
        <v>1017.0827857059001</v>
      </c>
      <c r="AT23">
        <v>-7.9733299917832998E-2</v>
      </c>
      <c r="AU23">
        <v>8.4192783946364494E-2</v>
      </c>
      <c r="AW23">
        <f t="shared" si="0"/>
        <v>15</v>
      </c>
      <c r="AX23">
        <v>-9.8172744031485692E-3</v>
      </c>
      <c r="AY23">
        <v>-74.9985513288063</v>
      </c>
      <c r="AZ23">
        <v>0</v>
      </c>
      <c r="BA23">
        <v>10059</v>
      </c>
      <c r="BB23">
        <v>9.1514480286553894</v>
      </c>
      <c r="BC23">
        <v>992.88435370271804</v>
      </c>
      <c r="BD23">
        <v>0.24219282527219699</v>
      </c>
      <c r="BE23">
        <v>-0.42925143055083698</v>
      </c>
      <c r="BL23">
        <v>-7.1351842333465596</v>
      </c>
      <c r="BM23">
        <v>-77.025830240262806</v>
      </c>
      <c r="BN23">
        <v>0</v>
      </c>
      <c r="BO23">
        <v>10059</v>
      </c>
      <c r="BP23">
        <v>10.0750964753028</v>
      </c>
      <c r="BQ23">
        <v>1017.5864584682701</v>
      </c>
      <c r="BR23">
        <v>0.33571503304920702</v>
      </c>
      <c r="BS23">
        <v>-0.66126647401405203</v>
      </c>
      <c r="BV23" s="13"/>
      <c r="BW23" s="13"/>
      <c r="BX23" s="13"/>
      <c r="BY23" s="13"/>
      <c r="BZ23" s="13"/>
      <c r="CA23" s="13"/>
      <c r="CB23" s="13"/>
      <c r="CC23" s="13"/>
    </row>
    <row r="24" spans="2:81" x14ac:dyDescent="0.25">
      <c r="B24" s="2">
        <v>6.7762635780343996E-18</v>
      </c>
      <c r="C24">
        <v>-74.696246426959306</v>
      </c>
      <c r="D24">
        <v>0</v>
      </c>
      <c r="E24">
        <v>10999</v>
      </c>
      <c r="F24">
        <v>9.4537535730406006</v>
      </c>
      <c r="G24">
        <v>1005.66996992263</v>
      </c>
      <c r="H24">
        <v>-0.28958525420770997</v>
      </c>
      <c r="I24">
        <v>-0.15944955672129699</v>
      </c>
      <c r="P24">
        <v>-7.3109821826315002</v>
      </c>
      <c r="Q24">
        <v>-76.8390178173685</v>
      </c>
      <c r="R24">
        <v>0</v>
      </c>
      <c r="S24">
        <v>10999</v>
      </c>
      <c r="T24">
        <v>10.3392901569455</v>
      </c>
      <c r="U24">
        <v>1051.0034503637701</v>
      </c>
      <c r="V24">
        <v>0.37393071813337603</v>
      </c>
      <c r="W24">
        <v>0.130986770716954</v>
      </c>
      <c r="Z24" s="2">
        <v>0</v>
      </c>
      <c r="AA24">
        <v>-74.926358238430893</v>
      </c>
      <c r="AB24">
        <v>0</v>
      </c>
      <c r="AC24">
        <v>11008</v>
      </c>
      <c r="AD24">
        <v>9.22364176156902</v>
      </c>
      <c r="AE24">
        <v>989.19103455853804</v>
      </c>
      <c r="AF24">
        <v>-5.5635283648350999E-2</v>
      </c>
      <c r="AG24">
        <v>7.0446773034096702E-2</v>
      </c>
      <c r="AN24">
        <v>-7.1199387617795704</v>
      </c>
      <c r="AO24">
        <v>-77.030061238220398</v>
      </c>
      <c r="AP24">
        <v>0</v>
      </c>
      <c r="AQ24">
        <v>11008</v>
      </c>
      <c r="AR24">
        <v>10.0691139601745</v>
      </c>
      <c r="AS24">
        <v>1028.7575348534201</v>
      </c>
      <c r="AT24">
        <v>-5.1207265158564198E-2</v>
      </c>
      <c r="AU24">
        <v>0.12565663530940099</v>
      </c>
      <c r="AW24">
        <f t="shared" si="0"/>
        <v>16</v>
      </c>
      <c r="AX24">
        <v>-9.8003681547913606E-3</v>
      </c>
      <c r="AY24">
        <v>-74.869396933897207</v>
      </c>
      <c r="AZ24">
        <v>0</v>
      </c>
      <c r="BA24">
        <v>11063</v>
      </c>
      <c r="BB24">
        <v>9.2806024246709899</v>
      </c>
      <c r="BC24">
        <v>999.02789983513503</v>
      </c>
      <c r="BD24">
        <v>0.40582792634678699</v>
      </c>
      <c r="BE24">
        <v>-0.39684420591921998</v>
      </c>
      <c r="BL24">
        <v>-7.2351808053745499</v>
      </c>
      <c r="BM24">
        <v>-76.925833668234802</v>
      </c>
      <c r="BN24">
        <v>0</v>
      </c>
      <c r="BO24">
        <v>11063</v>
      </c>
      <c r="BP24">
        <v>10.216512983655599</v>
      </c>
      <c r="BQ24">
        <v>1029.2741509894799</v>
      </c>
      <c r="BR24">
        <v>0.13699273637908399</v>
      </c>
      <c r="BS24">
        <v>-0.65247096603957899</v>
      </c>
      <c r="BW24" s="13"/>
      <c r="BX24" s="13"/>
      <c r="BY24" s="13"/>
      <c r="BZ24" s="13"/>
      <c r="CA24" s="13"/>
      <c r="CB24" s="13"/>
      <c r="CC24" s="13"/>
    </row>
    <row r="25" spans="2:81" x14ac:dyDescent="0.25">
      <c r="B25" s="2">
        <v>0</v>
      </c>
      <c r="C25">
        <v>-74.528448084023495</v>
      </c>
      <c r="D25">
        <v>0</v>
      </c>
      <c r="E25">
        <v>12006</v>
      </c>
      <c r="F25">
        <v>9.6215519159764593</v>
      </c>
      <c r="G25">
        <v>1017.1</v>
      </c>
      <c r="H25">
        <v>3.0427335381032601E-2</v>
      </c>
      <c r="I25">
        <v>-0.164244508667724</v>
      </c>
      <c r="P25">
        <v>-7.44898131976103</v>
      </c>
      <c r="Q25">
        <v>-76.701018680238903</v>
      </c>
      <c r="R25">
        <v>0</v>
      </c>
      <c r="S25">
        <v>12006</v>
      </c>
      <c r="T25">
        <v>10.5344504082698</v>
      </c>
      <c r="U25">
        <v>1066.5915768810501</v>
      </c>
      <c r="V25">
        <v>0.40864889402840998</v>
      </c>
      <c r="W25">
        <v>0.20573548676085099</v>
      </c>
      <c r="Z25" s="2">
        <v>6.7762635780343996E-18</v>
      </c>
      <c r="AA25">
        <v>-74.797543083239603</v>
      </c>
      <c r="AB25">
        <v>0</v>
      </c>
      <c r="AC25">
        <v>12003</v>
      </c>
      <c r="AD25">
        <v>9.3524569167603797</v>
      </c>
      <c r="AE25">
        <v>998.046016006164</v>
      </c>
      <c r="AF25">
        <v>-0.34835817999489399</v>
      </c>
      <c r="AG25">
        <v>0.123668208080134</v>
      </c>
      <c r="AN25">
        <v>-7.2232912492339496</v>
      </c>
      <c r="AO25">
        <v>-76.926708750765997</v>
      </c>
      <c r="AP25">
        <v>0</v>
      </c>
      <c r="AQ25">
        <v>12003</v>
      </c>
      <c r="AR25">
        <v>10.2152764496375</v>
      </c>
      <c r="AS25">
        <v>1040.0168779098201</v>
      </c>
      <c r="AT25">
        <v>-0.21650379913993301</v>
      </c>
      <c r="AU25">
        <v>0.119396469219876</v>
      </c>
      <c r="AW25">
        <f t="shared" si="0"/>
        <v>17</v>
      </c>
      <c r="AX25">
        <v>-9.7831583630205495E-3</v>
      </c>
      <c r="AY25">
        <v>-74.737923635049</v>
      </c>
      <c r="AZ25">
        <v>0</v>
      </c>
      <c r="BA25">
        <v>12058</v>
      </c>
      <c r="BB25">
        <v>9.4120757246455309</v>
      </c>
      <c r="BC25">
        <v>1006.07608941213</v>
      </c>
      <c r="BD25">
        <v>0.32947048668637002</v>
      </c>
      <c r="BE25">
        <v>-0.50248272972185704</v>
      </c>
      <c r="BL25">
        <v>-7.3384644680046804</v>
      </c>
      <c r="BM25">
        <v>-76.822550005604597</v>
      </c>
      <c r="BN25">
        <v>0</v>
      </c>
      <c r="BO25">
        <v>12058</v>
      </c>
      <c r="BP25">
        <v>10.3625781401187</v>
      </c>
      <c r="BQ25">
        <v>1041.0861852189701</v>
      </c>
      <c r="BR25">
        <v>-0.121953465904017</v>
      </c>
      <c r="BS25">
        <v>-0.72831656240884901</v>
      </c>
      <c r="BV25" s="13"/>
      <c r="BW25" s="13"/>
      <c r="BX25" s="13"/>
      <c r="BY25" s="13"/>
      <c r="BZ25" s="13"/>
      <c r="CA25" s="13"/>
      <c r="CB25" s="13"/>
      <c r="CC25" s="13"/>
    </row>
    <row r="26" spans="2:81" x14ac:dyDescent="0.25">
      <c r="B26" s="2">
        <v>0</v>
      </c>
      <c r="C26">
        <v>-74.355000939469207</v>
      </c>
      <c r="D26">
        <v>0</v>
      </c>
      <c r="E26">
        <v>13001</v>
      </c>
      <c r="F26">
        <v>9.7949990605307402</v>
      </c>
      <c r="G26">
        <v>1028.9772505874</v>
      </c>
      <c r="H26">
        <v>-0.27744229500641099</v>
      </c>
      <c r="I26">
        <v>-5.7207367023334399E-2</v>
      </c>
      <c r="P26">
        <v>-7.5932639858171402</v>
      </c>
      <c r="Q26">
        <v>-76.556736014182803</v>
      </c>
      <c r="R26">
        <v>0</v>
      </c>
      <c r="S26">
        <v>13001</v>
      </c>
      <c r="T26">
        <v>10.7384969114218</v>
      </c>
      <c r="U26">
        <v>1082.75270334732</v>
      </c>
      <c r="V26">
        <v>7.8970444941047296E-2</v>
      </c>
      <c r="W26">
        <v>0.18053287018613401</v>
      </c>
      <c r="Z26" s="2">
        <v>0</v>
      </c>
      <c r="AA26">
        <v>-74.665338058282103</v>
      </c>
      <c r="AB26">
        <v>0</v>
      </c>
      <c r="AC26">
        <v>13006</v>
      </c>
      <c r="AD26">
        <v>9.4846619417178992</v>
      </c>
      <c r="AE26">
        <v>1005.9014441171</v>
      </c>
      <c r="AF26">
        <v>-0.127569511931242</v>
      </c>
      <c r="AG26">
        <v>2.6570685190420201E-2</v>
      </c>
      <c r="AN26">
        <v>-7.3301715166507098</v>
      </c>
      <c r="AO26">
        <v>-76.819828483349298</v>
      </c>
      <c r="AP26">
        <v>0</v>
      </c>
      <c r="AQ26">
        <v>13006</v>
      </c>
      <c r="AR26">
        <v>10.3664279733683</v>
      </c>
      <c r="AS26">
        <v>1052.1399730512601</v>
      </c>
      <c r="AT26">
        <v>0.15593838389409601</v>
      </c>
      <c r="AU26">
        <v>0.130453617036073</v>
      </c>
      <c r="AW26">
        <f t="shared" si="0"/>
        <v>18</v>
      </c>
      <c r="AX26">
        <v>-9.7655862605645401E-3</v>
      </c>
      <c r="AY26">
        <v>-74.603682482781593</v>
      </c>
      <c r="AZ26">
        <v>0</v>
      </c>
      <c r="BA26">
        <v>13061</v>
      </c>
      <c r="BB26">
        <v>9.5463168780630596</v>
      </c>
      <c r="BC26">
        <v>1014.64755918091</v>
      </c>
      <c r="BD26">
        <v>0.33226128116466302</v>
      </c>
      <c r="BE26">
        <v>-0.49686549951604703</v>
      </c>
      <c r="BL26">
        <v>-7.4454645466804497</v>
      </c>
      <c r="BM26">
        <v>-76.715549926928901</v>
      </c>
      <c r="BN26">
        <v>0</v>
      </c>
      <c r="BO26">
        <v>13061</v>
      </c>
      <c r="BP26">
        <v>10.513899102557</v>
      </c>
      <c r="BQ26">
        <v>1053.8655691634599</v>
      </c>
      <c r="BR26">
        <v>0.19636767956305301</v>
      </c>
      <c r="BS26">
        <v>-0.61315513321721604</v>
      </c>
      <c r="BW26" s="13"/>
      <c r="BX26" s="13"/>
      <c r="BY26" s="13"/>
      <c r="BZ26" s="13"/>
      <c r="CA26" s="13"/>
      <c r="CB26" s="13"/>
      <c r="CC26" s="13"/>
    </row>
    <row r="27" spans="2:81" x14ac:dyDescent="0.25">
      <c r="B27" s="2">
        <v>0</v>
      </c>
      <c r="C27">
        <v>-74.175540024770996</v>
      </c>
      <c r="D27">
        <v>0</v>
      </c>
      <c r="E27">
        <v>13999</v>
      </c>
      <c r="F27">
        <v>9.9744599752289798</v>
      </c>
      <c r="G27">
        <v>1041.77750668422</v>
      </c>
      <c r="H27">
        <v>-0.12502753350190501</v>
      </c>
      <c r="I27">
        <v>0.25329583885975299</v>
      </c>
      <c r="P27">
        <v>-7.7444351511237102</v>
      </c>
      <c r="Q27">
        <v>-76.405564848876196</v>
      </c>
      <c r="R27">
        <v>0</v>
      </c>
      <c r="S27">
        <v>13999</v>
      </c>
      <c r="T27">
        <v>10.952285223638</v>
      </c>
      <c r="U27">
        <v>1100.0026619683499</v>
      </c>
      <c r="V27">
        <v>-0.15222900975053899</v>
      </c>
      <c r="W27">
        <v>0.107563664931453</v>
      </c>
      <c r="Z27" s="2">
        <v>0</v>
      </c>
      <c r="AA27">
        <v>-74.530784287676397</v>
      </c>
      <c r="AB27">
        <v>0</v>
      </c>
      <c r="AC27">
        <v>14004</v>
      </c>
      <c r="AD27">
        <v>9.6192157123235198</v>
      </c>
      <c r="AE27">
        <v>1015.37682728302</v>
      </c>
      <c r="AF27">
        <v>-0.25800169221130898</v>
      </c>
      <c r="AG27">
        <v>7.8711091163513394E-2</v>
      </c>
      <c r="AN27">
        <v>-7.4402191217733797</v>
      </c>
      <c r="AO27">
        <v>-76.709780878226596</v>
      </c>
      <c r="AP27">
        <v>0</v>
      </c>
      <c r="AQ27">
        <v>14004</v>
      </c>
      <c r="AR27">
        <v>10.5220587890395</v>
      </c>
      <c r="AS27">
        <v>1064.8475747273601</v>
      </c>
      <c r="AT27">
        <v>-1.7374162776438998E-2</v>
      </c>
      <c r="AU27">
        <v>6.5479698229523597E-2</v>
      </c>
      <c r="AW27">
        <f t="shared" si="0"/>
        <v>19</v>
      </c>
      <c r="AX27">
        <v>-9.7476085851169198E-3</v>
      </c>
      <c r="AY27">
        <v>-74.466342976981693</v>
      </c>
      <c r="AZ27">
        <v>0</v>
      </c>
      <c r="BA27">
        <v>14063</v>
      </c>
      <c r="BB27">
        <v>9.6836563850395798</v>
      </c>
      <c r="BC27">
        <v>1022.5</v>
      </c>
      <c r="BD27">
        <v>0.70858923139246099</v>
      </c>
      <c r="BE27">
        <v>-0.479346807057762</v>
      </c>
      <c r="BL27">
        <v>-7.5560342220116503</v>
      </c>
      <c r="BM27">
        <v>-76.604980251597695</v>
      </c>
      <c r="BN27">
        <v>0</v>
      </c>
      <c r="BO27">
        <v>14063</v>
      </c>
      <c r="BP27">
        <v>10.6702682369976</v>
      </c>
      <c r="BQ27">
        <v>1066.5406600097999</v>
      </c>
      <c r="BR27">
        <v>7.9304575999174107E-2</v>
      </c>
      <c r="BS27">
        <v>-0.66095609608588901</v>
      </c>
      <c r="BW27" s="13"/>
      <c r="BX27" s="13"/>
      <c r="BY27" s="13"/>
      <c r="BZ27" s="13"/>
      <c r="CA27" s="13"/>
      <c r="CB27" s="13"/>
      <c r="CC27" s="13"/>
    </row>
    <row r="28" spans="2:81" x14ac:dyDescent="0.25">
      <c r="B28" s="2">
        <v>0</v>
      </c>
      <c r="C28">
        <v>-74.082434946766099</v>
      </c>
      <c r="D28">
        <v>0</v>
      </c>
      <c r="E28">
        <v>14498</v>
      </c>
      <c r="F28">
        <v>10.0675650532338</v>
      </c>
      <c r="G28">
        <v>1048.7224344937199</v>
      </c>
      <c r="H28">
        <v>-0.26033729669583699</v>
      </c>
      <c r="I28">
        <v>0.23682205769220999</v>
      </c>
      <c r="P28">
        <v>-7.8237284638336302</v>
      </c>
      <c r="Q28">
        <v>-76.326271536166303</v>
      </c>
      <c r="R28">
        <v>0</v>
      </c>
      <c r="S28">
        <v>14498</v>
      </c>
      <c r="T28">
        <v>11.064422901877901</v>
      </c>
      <c r="U28">
        <v>1108.52044120339</v>
      </c>
      <c r="V28">
        <v>-0.21242224834931001</v>
      </c>
      <c r="W28">
        <v>0.13689193227558799</v>
      </c>
      <c r="Z28" s="2">
        <v>0</v>
      </c>
      <c r="AA28">
        <v>-74.461643259413094</v>
      </c>
      <c r="AB28">
        <v>0</v>
      </c>
      <c r="AC28">
        <v>14505</v>
      </c>
      <c r="AD28">
        <v>9.6883567405868902</v>
      </c>
      <c r="AE28">
        <v>1020.32311783358</v>
      </c>
      <c r="AF28">
        <v>-0.51033665772451797</v>
      </c>
      <c r="AG28">
        <v>0.16947620054544299</v>
      </c>
      <c r="AN28">
        <v>-7.4972671120197196</v>
      </c>
      <c r="AO28">
        <v>-76.652732887980207</v>
      </c>
      <c r="AP28">
        <v>0</v>
      </c>
      <c r="AQ28">
        <v>14505</v>
      </c>
      <c r="AR28">
        <v>10.602736830552001</v>
      </c>
      <c r="AS28">
        <v>1071.51859839857</v>
      </c>
      <c r="AT28">
        <v>-0.130657454107617</v>
      </c>
      <c r="AU28">
        <v>0.13614707016491501</v>
      </c>
      <c r="AW28">
        <f t="shared" si="0"/>
        <v>20</v>
      </c>
      <c r="AX28">
        <v>-9.7384193181604007E-3</v>
      </c>
      <c r="AY28">
        <v>-74.396142055502693</v>
      </c>
      <c r="AZ28">
        <v>0</v>
      </c>
      <c r="BA28">
        <v>14563</v>
      </c>
      <c r="BB28">
        <v>9.7538573071200201</v>
      </c>
      <c r="BC28">
        <v>1026.7</v>
      </c>
      <c r="BD28">
        <v>0.78174060384751298</v>
      </c>
      <c r="BE28">
        <v>-0.43627835401590997</v>
      </c>
      <c r="BL28">
        <v>-7.6132764248217102</v>
      </c>
      <c r="BM28">
        <v>-76.547738048787593</v>
      </c>
      <c r="BN28">
        <v>0</v>
      </c>
      <c r="BO28">
        <v>14563</v>
      </c>
      <c r="BP28">
        <v>10.751220936551601</v>
      </c>
      <c r="BQ28">
        <v>1073.2197224656099</v>
      </c>
      <c r="BR28">
        <v>0.37934667768580699</v>
      </c>
      <c r="BS28">
        <v>-0.68487369613280402</v>
      </c>
      <c r="BW28" s="13"/>
      <c r="BX28" s="13"/>
      <c r="BY28" s="13"/>
      <c r="BZ28" s="13"/>
      <c r="CA28" s="13"/>
      <c r="CB28" s="13"/>
      <c r="CC28" s="13"/>
    </row>
    <row r="29" spans="2:81" x14ac:dyDescent="0.25">
      <c r="B29" s="2">
        <v>0</v>
      </c>
      <c r="C29">
        <v>-74.008441238856506</v>
      </c>
      <c r="D29">
        <v>0</v>
      </c>
      <c r="E29">
        <v>14887</v>
      </c>
      <c r="F29">
        <v>10.141558761143401</v>
      </c>
      <c r="G29">
        <v>1053.83791513399</v>
      </c>
      <c r="H29">
        <v>-0.100057352364698</v>
      </c>
      <c r="I29">
        <v>0.22154914976403201</v>
      </c>
      <c r="P29">
        <v>-7.8871908398263404</v>
      </c>
      <c r="Q29">
        <v>-76.262809160173603</v>
      </c>
      <c r="R29">
        <v>0</v>
      </c>
      <c r="S29">
        <v>14887</v>
      </c>
      <c r="T29">
        <v>11.1541722547072</v>
      </c>
      <c r="U29">
        <v>1115.97823381069</v>
      </c>
      <c r="V29">
        <v>-0.78688975196809996</v>
      </c>
      <c r="W29">
        <v>0.21325486070240501</v>
      </c>
      <c r="Z29" s="2">
        <v>0</v>
      </c>
      <c r="AA29">
        <v>-74.406982956909999</v>
      </c>
      <c r="AB29">
        <v>0</v>
      </c>
      <c r="AC29">
        <v>14896</v>
      </c>
      <c r="AD29">
        <v>9.7430170430899601</v>
      </c>
      <c r="AE29">
        <v>1024.0230400897301</v>
      </c>
      <c r="AF29">
        <v>-0.17010561197781199</v>
      </c>
      <c r="AG29">
        <v>0.16685803678309</v>
      </c>
      <c r="AN29">
        <v>-7.54257280178921</v>
      </c>
      <c r="AO29">
        <v>-76.607427198210701</v>
      </c>
      <c r="AP29">
        <v>0</v>
      </c>
      <c r="AQ29">
        <v>14896</v>
      </c>
      <c r="AR29">
        <v>10.666808751476699</v>
      </c>
      <c r="AS29">
        <v>1076.39650681065</v>
      </c>
      <c r="AT29">
        <v>-4.23335054238132E-2</v>
      </c>
      <c r="AU29">
        <v>9.0421046761539697E-2</v>
      </c>
      <c r="AW29">
        <f t="shared" si="0"/>
        <v>21</v>
      </c>
      <c r="AX29">
        <v>-9.7311649810604608E-3</v>
      </c>
      <c r="AY29">
        <v>-74.340722928868999</v>
      </c>
      <c r="AZ29">
        <v>0</v>
      </c>
      <c r="BA29">
        <v>14953</v>
      </c>
      <c r="BB29">
        <v>9.8092764342285008</v>
      </c>
      <c r="BC29">
        <v>1030.5567867279301</v>
      </c>
      <c r="BD29">
        <v>0.70655540100004399</v>
      </c>
      <c r="BE29">
        <v>-0.37589576206247999</v>
      </c>
      <c r="BL29">
        <v>-7.6587478191407996</v>
      </c>
      <c r="BM29">
        <v>-76.502266654468499</v>
      </c>
      <c r="BN29">
        <v>0</v>
      </c>
      <c r="BO29">
        <v>14953</v>
      </c>
      <c r="BP29">
        <v>10.8155271990977</v>
      </c>
      <c r="BQ29">
        <v>1078.7987858991401</v>
      </c>
      <c r="BR29">
        <v>6.5899029525213607E-2</v>
      </c>
      <c r="BS29">
        <v>-0.67915856734347901</v>
      </c>
      <c r="BW29" s="13"/>
      <c r="BX29" s="13"/>
      <c r="BY29" s="13"/>
      <c r="BZ29" s="13"/>
      <c r="CA29" s="13"/>
      <c r="CB29" s="13"/>
      <c r="CC29" s="13"/>
    </row>
    <row r="30" spans="2:81" x14ac:dyDescent="0.25">
      <c r="B30" s="2">
        <v>0</v>
      </c>
      <c r="C30">
        <v>-73.989166209729404</v>
      </c>
      <c r="D30">
        <v>0</v>
      </c>
      <c r="E30">
        <v>14987</v>
      </c>
      <c r="F30">
        <v>10.1608337902705</v>
      </c>
      <c r="G30">
        <v>1055.5689322631199</v>
      </c>
      <c r="H30">
        <v>-0.19239313277672601</v>
      </c>
      <c r="I30">
        <v>0.180026368867269</v>
      </c>
      <c r="P30">
        <v>-7.9037637044661304</v>
      </c>
      <c r="Q30">
        <v>-76.246236295533805</v>
      </c>
      <c r="R30">
        <v>0</v>
      </c>
      <c r="S30">
        <v>14987</v>
      </c>
      <c r="T30">
        <v>11.177609824648201</v>
      </c>
      <c r="U30">
        <v>1117.6852494478801</v>
      </c>
      <c r="V30">
        <v>-0.22775986906397999</v>
      </c>
      <c r="W30">
        <v>0.20180606360497899</v>
      </c>
      <c r="Z30" s="2">
        <v>0</v>
      </c>
      <c r="AA30">
        <v>-74.392823350977807</v>
      </c>
      <c r="AB30">
        <v>0</v>
      </c>
      <c r="AC30">
        <v>14996</v>
      </c>
      <c r="AD30">
        <v>9.7571766490221901</v>
      </c>
      <c r="AE30">
        <v>1025.0230298895799</v>
      </c>
      <c r="AF30">
        <v>-0.18262799641458799</v>
      </c>
      <c r="AG30">
        <v>0.17832696328848399</v>
      </c>
      <c r="AN30">
        <v>-7.5543442742270397</v>
      </c>
      <c r="AO30">
        <v>-76.5956557257729</v>
      </c>
      <c r="AP30">
        <v>0</v>
      </c>
      <c r="AQ30">
        <v>14996</v>
      </c>
      <c r="AR30">
        <v>10.6834561274474</v>
      </c>
      <c r="AS30">
        <v>1077.6904063225099</v>
      </c>
      <c r="AT30">
        <v>-1.1423833675797399E-3</v>
      </c>
      <c r="AU30">
        <v>7.3276208191137407E-2</v>
      </c>
      <c r="AW30">
        <f t="shared" si="0"/>
        <v>22</v>
      </c>
      <c r="AX30">
        <v>-9.7292854050158705E-3</v>
      </c>
      <c r="AY30">
        <v>-74.326364006558407</v>
      </c>
      <c r="AZ30">
        <v>0</v>
      </c>
      <c r="BA30">
        <v>15053</v>
      </c>
      <c r="BB30">
        <v>9.8236353566621304</v>
      </c>
      <c r="BC30">
        <v>1031.37850855084</v>
      </c>
      <c r="BD30">
        <v>0.72088003528500699</v>
      </c>
      <c r="BE30">
        <v>-0.36143941908329602</v>
      </c>
      <c r="BL30">
        <v>-7.6705769163101403</v>
      </c>
      <c r="BM30">
        <v>-76.490437557299202</v>
      </c>
      <c r="BN30">
        <v>0</v>
      </c>
      <c r="BO30">
        <v>15053</v>
      </c>
      <c r="BP30">
        <v>10.832256068745201</v>
      </c>
      <c r="BQ30">
        <v>1080.1914895294699</v>
      </c>
      <c r="BR30">
        <v>-0.394731070116973</v>
      </c>
      <c r="BS30">
        <v>-0.66223419247488902</v>
      </c>
      <c r="BW30" s="13"/>
      <c r="BX30" s="13"/>
      <c r="BY30" s="13"/>
      <c r="BZ30" s="13"/>
      <c r="CA30" s="13"/>
      <c r="CB30" s="13"/>
      <c r="CC30" s="13"/>
    </row>
    <row r="31" spans="2:81" x14ac:dyDescent="0.25">
      <c r="B31" s="2">
        <v>0</v>
      </c>
      <c r="C31">
        <v>-73.9872290165127</v>
      </c>
      <c r="D31">
        <v>0</v>
      </c>
      <c r="E31">
        <v>14997</v>
      </c>
      <c r="F31">
        <v>10.162770983487199</v>
      </c>
      <c r="G31">
        <v>586.51242808329903</v>
      </c>
      <c r="H31">
        <v>-0.139537340467177</v>
      </c>
      <c r="I31">
        <v>0.12041164773532199</v>
      </c>
      <c r="P31">
        <v>-7.9054287432037098</v>
      </c>
      <c r="Q31">
        <v>-76.244571256796206</v>
      </c>
      <c r="R31">
        <v>0</v>
      </c>
      <c r="S31">
        <v>14997</v>
      </c>
      <c r="T31">
        <v>11.1799645450127</v>
      </c>
      <c r="U31">
        <v>621.06767634367804</v>
      </c>
      <c r="V31">
        <v>-0.158997960974325</v>
      </c>
      <c r="W31">
        <v>0.113418916314715</v>
      </c>
      <c r="Z31" s="2">
        <v>0</v>
      </c>
      <c r="AA31">
        <v>-74.391403736007604</v>
      </c>
      <c r="AB31">
        <v>0</v>
      </c>
      <c r="AC31">
        <v>15006</v>
      </c>
      <c r="AD31">
        <v>9.7585962639924002</v>
      </c>
      <c r="AE31">
        <v>569.51460576078</v>
      </c>
      <c r="AF31">
        <v>-0.37794967147740199</v>
      </c>
      <c r="AG31">
        <v>0.15861242799024899</v>
      </c>
      <c r="AN31">
        <v>-7.5555256504158397</v>
      </c>
      <c r="AO31">
        <v>-76.594474349584104</v>
      </c>
      <c r="AP31">
        <v>0</v>
      </c>
      <c r="AQ31">
        <v>15006</v>
      </c>
      <c r="AR31">
        <v>10.685126845675899</v>
      </c>
      <c r="AS31">
        <v>599.05666552109506</v>
      </c>
      <c r="AT31">
        <v>-3.0645167037258998E-3</v>
      </c>
      <c r="AU31">
        <v>2.43037251326997E-2</v>
      </c>
      <c r="AW31">
        <f t="shared" si="0"/>
        <v>23</v>
      </c>
      <c r="AX31">
        <v>-9.7290970048158707E-3</v>
      </c>
      <c r="AY31">
        <v>-74.324924733141998</v>
      </c>
      <c r="AZ31">
        <v>0</v>
      </c>
      <c r="BA31">
        <v>15063</v>
      </c>
      <c r="BB31">
        <v>9.8250746300908798</v>
      </c>
      <c r="BC31">
        <v>572.86926033008103</v>
      </c>
      <c r="BD31">
        <v>0.48255423804358399</v>
      </c>
      <c r="BE31">
        <v>-0.20694135887224499</v>
      </c>
      <c r="BL31">
        <v>-7.6717641778361996</v>
      </c>
      <c r="BM31">
        <v>-76.489250295773104</v>
      </c>
      <c r="BN31">
        <v>0</v>
      </c>
      <c r="BO31">
        <v>15063</v>
      </c>
      <c r="BP31">
        <v>10.833935110097499</v>
      </c>
      <c r="BQ31">
        <v>600.145146322546</v>
      </c>
      <c r="BR31">
        <v>-4.0372636788489902E-2</v>
      </c>
      <c r="BS31">
        <v>-0.38891403379950501</v>
      </c>
      <c r="BW31" s="13"/>
      <c r="BX31" s="13"/>
      <c r="BY31" s="13"/>
      <c r="BZ31" s="13"/>
      <c r="CA31" s="13"/>
      <c r="CB31" s="13"/>
      <c r="CC31" s="13"/>
    </row>
    <row r="32" spans="2:81" x14ac:dyDescent="0.25">
      <c r="B32" s="2">
        <v>0</v>
      </c>
      <c r="C32">
        <v>-73.986682437436698</v>
      </c>
      <c r="D32">
        <v>0</v>
      </c>
      <c r="E32">
        <v>15007</v>
      </c>
      <c r="F32">
        <v>10.163317562563201</v>
      </c>
      <c r="G32">
        <v>586.50378581786799</v>
      </c>
      <c r="H32">
        <v>-2.5869563283714099E-2</v>
      </c>
      <c r="I32">
        <v>0.12894772628756801</v>
      </c>
      <c r="P32">
        <v>-7.9058928161377899</v>
      </c>
      <c r="Q32">
        <v>-76.244107183862198</v>
      </c>
      <c r="R32">
        <v>0</v>
      </c>
      <c r="S32">
        <v>15007</v>
      </c>
      <c r="T32">
        <v>11.1806208432501</v>
      </c>
      <c r="U32">
        <v>621.01594489628906</v>
      </c>
      <c r="V32">
        <v>-0.152290402131704</v>
      </c>
      <c r="W32">
        <v>0.124964306085287</v>
      </c>
      <c r="Z32" s="2">
        <v>0</v>
      </c>
      <c r="AA32">
        <v>-74.391002811305597</v>
      </c>
      <c r="AB32">
        <v>0</v>
      </c>
      <c r="AC32">
        <v>15016</v>
      </c>
      <c r="AD32">
        <v>9.7589971886943498</v>
      </c>
      <c r="AE32">
        <v>569.699211333368</v>
      </c>
      <c r="AF32">
        <v>-9.9101233851487003E-2</v>
      </c>
      <c r="AG32">
        <v>0.20811204284505699</v>
      </c>
      <c r="AN32">
        <v>-7.55586230962804</v>
      </c>
      <c r="AO32">
        <v>-76.594137690371895</v>
      </c>
      <c r="AP32">
        <v>0</v>
      </c>
      <c r="AQ32">
        <v>15016</v>
      </c>
      <c r="AR32">
        <v>10.6856029536996</v>
      </c>
      <c r="AS32">
        <v>598.99658730618501</v>
      </c>
      <c r="AT32">
        <v>-0.106878277103565</v>
      </c>
      <c r="AU32">
        <v>7.2529604494518798E-2</v>
      </c>
      <c r="AW32">
        <f t="shared" si="0"/>
        <v>24</v>
      </c>
      <c r="AX32">
        <v>-9.7290437830165905E-3</v>
      </c>
      <c r="AY32">
        <v>-74.324518148006405</v>
      </c>
      <c r="AZ32">
        <v>0</v>
      </c>
      <c r="BA32">
        <v>15073</v>
      </c>
      <c r="BB32">
        <v>9.8254812152299795</v>
      </c>
      <c r="BC32">
        <v>572.90570483994304</v>
      </c>
      <c r="BD32">
        <v>0.53808709336832095</v>
      </c>
      <c r="BE32">
        <v>-0.256101547252435</v>
      </c>
      <c r="BL32">
        <v>-7.67210209447751</v>
      </c>
      <c r="BM32">
        <v>-76.488912379131804</v>
      </c>
      <c r="BN32">
        <v>0</v>
      </c>
      <c r="BO32">
        <v>15073</v>
      </c>
      <c r="BP32">
        <v>10.834412996394599</v>
      </c>
      <c r="BQ32">
        <v>600.09496226173599</v>
      </c>
      <c r="BR32">
        <v>-5.6378494467367798E-2</v>
      </c>
      <c r="BS32">
        <v>-0.36383543098037302</v>
      </c>
      <c r="BW32" s="13"/>
      <c r="BX32" s="13"/>
      <c r="BY32" s="13"/>
      <c r="BZ32" s="13"/>
      <c r="CA32" s="13"/>
      <c r="CB32" s="13"/>
      <c r="CC32" s="13"/>
    </row>
    <row r="33" spans="2:81" x14ac:dyDescent="0.25">
      <c r="B33" s="2">
        <v>0</v>
      </c>
      <c r="C33">
        <v>-73.932578650026898</v>
      </c>
      <c r="D33">
        <v>0</v>
      </c>
      <c r="E33">
        <v>16000</v>
      </c>
      <c r="F33">
        <v>10.217421349973</v>
      </c>
      <c r="G33">
        <v>588.61245495728099</v>
      </c>
      <c r="H33">
        <v>-0.117172398589325</v>
      </c>
      <c r="I33">
        <v>0.13749751737520199</v>
      </c>
      <c r="P33">
        <v>-7.9518532002281397</v>
      </c>
      <c r="Q33">
        <v>-76.198146799771806</v>
      </c>
      <c r="R33">
        <v>0</v>
      </c>
      <c r="S33">
        <v>16000</v>
      </c>
      <c r="T33">
        <v>11.245618641762499</v>
      </c>
      <c r="U33">
        <v>624.053364743202</v>
      </c>
      <c r="V33">
        <v>4.3534203196051197E-2</v>
      </c>
      <c r="W33">
        <v>0.16446908902088</v>
      </c>
      <c r="Z33" s="2">
        <v>0</v>
      </c>
      <c r="AA33">
        <v>-74.351270953956998</v>
      </c>
      <c r="AB33">
        <v>0</v>
      </c>
      <c r="AC33">
        <v>16007</v>
      </c>
      <c r="AD33">
        <v>9.7987290460429595</v>
      </c>
      <c r="AE33">
        <v>571.19000000000005</v>
      </c>
      <c r="AF33">
        <v>-0.102391327750687</v>
      </c>
      <c r="AG33">
        <v>0.25178304074381902</v>
      </c>
      <c r="AN33">
        <v>-7.5891921560807996</v>
      </c>
      <c r="AO33">
        <v>-76.560807843919093</v>
      </c>
      <c r="AP33">
        <v>0</v>
      </c>
      <c r="AQ33">
        <v>16007</v>
      </c>
      <c r="AR33">
        <v>10.732738474584901</v>
      </c>
      <c r="AS33">
        <v>600.96043696591005</v>
      </c>
      <c r="AT33">
        <v>-0.131972909174641</v>
      </c>
      <c r="AU33">
        <v>8.3685827770266202E-2</v>
      </c>
      <c r="AW33">
        <f t="shared" si="0"/>
        <v>25</v>
      </c>
      <c r="AX33">
        <v>-9.72377405128118E-3</v>
      </c>
      <c r="AY33">
        <v>-74.284260309647394</v>
      </c>
      <c r="AZ33">
        <v>0</v>
      </c>
      <c r="BA33">
        <v>16063</v>
      </c>
      <c r="BB33">
        <v>9.8657390539338294</v>
      </c>
      <c r="BC33">
        <v>574.25365537212497</v>
      </c>
      <c r="BD33">
        <v>0.69685538101946598</v>
      </c>
      <c r="BE33">
        <v>-0.29760923294513397</v>
      </c>
      <c r="BL33">
        <v>-7.7055575606462199</v>
      </c>
      <c r="BM33">
        <v>-76.455456912963101</v>
      </c>
      <c r="BN33">
        <v>0</v>
      </c>
      <c r="BO33">
        <v>16063</v>
      </c>
      <c r="BP33">
        <v>10.8817261703859</v>
      </c>
      <c r="BQ33">
        <v>602.156291616408</v>
      </c>
      <c r="BR33">
        <v>-3.5439249076419802E-3</v>
      </c>
      <c r="BS33">
        <v>-0.41699810335742599</v>
      </c>
      <c r="BW33" s="13"/>
      <c r="BX33" s="13"/>
      <c r="BY33" s="13"/>
      <c r="BZ33" s="13"/>
      <c r="CA33" s="13"/>
      <c r="CB33" s="13"/>
      <c r="CC33" s="13"/>
    </row>
    <row r="34" spans="2:81" x14ac:dyDescent="0.25">
      <c r="B34" s="2">
        <v>0</v>
      </c>
      <c r="C34">
        <v>-73.877387866665302</v>
      </c>
      <c r="D34">
        <v>0</v>
      </c>
      <c r="E34">
        <v>17003</v>
      </c>
      <c r="F34">
        <v>10.272612133334601</v>
      </c>
      <c r="G34">
        <v>590.82000000000005</v>
      </c>
      <c r="H34">
        <v>-0.114812639164922</v>
      </c>
      <c r="I34">
        <v>0.126974503804898</v>
      </c>
      <c r="P34">
        <v>-7.9989372094327003</v>
      </c>
      <c r="Q34">
        <v>-76.151062790567195</v>
      </c>
      <c r="R34">
        <v>0</v>
      </c>
      <c r="S34">
        <v>17003</v>
      </c>
      <c r="T34">
        <v>11.3122054861505</v>
      </c>
      <c r="U34">
        <v>626.70500799777096</v>
      </c>
      <c r="V34">
        <v>-7.9634934996389795E-2</v>
      </c>
      <c r="W34">
        <v>6.73811248794592E-2</v>
      </c>
      <c r="Z34" s="2">
        <v>0</v>
      </c>
      <c r="AA34">
        <v>-74.310822609351007</v>
      </c>
      <c r="AB34">
        <v>0</v>
      </c>
      <c r="AC34">
        <v>17008</v>
      </c>
      <c r="AD34">
        <v>9.8391773906489597</v>
      </c>
      <c r="AE34">
        <v>572.64376410868795</v>
      </c>
      <c r="AF34">
        <v>-0.18165713028788699</v>
      </c>
      <c r="AG34">
        <v>0.20889657171281001</v>
      </c>
      <c r="AN34">
        <v>-7.6231969593640603</v>
      </c>
      <c r="AO34">
        <v>-76.526803040635897</v>
      </c>
      <c r="AP34">
        <v>0</v>
      </c>
      <c r="AQ34">
        <v>17008</v>
      </c>
      <c r="AR34">
        <v>10.780828528574</v>
      </c>
      <c r="AS34">
        <v>603.198388838901</v>
      </c>
      <c r="AT34">
        <v>-0.16040667156223101</v>
      </c>
      <c r="AU34">
        <v>0.112356294945287</v>
      </c>
      <c r="AW34">
        <f t="shared" si="0"/>
        <v>26</v>
      </c>
      <c r="AX34">
        <v>-9.7184123429011095E-3</v>
      </c>
      <c r="AY34">
        <v>-74.243299820550504</v>
      </c>
      <c r="AZ34">
        <v>0</v>
      </c>
      <c r="BA34">
        <v>17056</v>
      </c>
      <c r="BB34">
        <v>9.9066995433816896</v>
      </c>
      <c r="BC34">
        <v>575.86959636113295</v>
      </c>
      <c r="BD34">
        <v>0.60364130769846902</v>
      </c>
      <c r="BE34">
        <v>-0.29501657763174199</v>
      </c>
      <c r="BL34">
        <v>-7.7397160496640502</v>
      </c>
      <c r="BM34">
        <v>-76.421298423945302</v>
      </c>
      <c r="BN34">
        <v>0</v>
      </c>
      <c r="BO34">
        <v>17056</v>
      </c>
      <c r="BP34">
        <v>10.930033568824999</v>
      </c>
      <c r="BQ34">
        <v>604.27834349546799</v>
      </c>
      <c r="BR34">
        <v>-3.3246282635195697E-2</v>
      </c>
      <c r="BS34">
        <v>-0.380824560541839</v>
      </c>
      <c r="BW34" s="13"/>
      <c r="BX34" s="13"/>
      <c r="BY34" s="13"/>
      <c r="BZ34" s="13"/>
      <c r="CA34" s="13"/>
      <c r="CB34" s="13"/>
      <c r="CC34" s="13"/>
    </row>
    <row r="35" spans="2:81" x14ac:dyDescent="0.25">
      <c r="B35" s="2">
        <v>0</v>
      </c>
      <c r="C35">
        <v>-73.821625541518799</v>
      </c>
      <c r="D35">
        <v>0</v>
      </c>
      <c r="E35">
        <v>18006</v>
      </c>
      <c r="F35">
        <v>10.3283744584811</v>
      </c>
      <c r="G35">
        <v>592.80937698031505</v>
      </c>
      <c r="H35">
        <v>-0.14724608269241801</v>
      </c>
      <c r="I35">
        <v>0.12481817342713</v>
      </c>
      <c r="P35">
        <v>-8.0466191012861792</v>
      </c>
      <c r="Q35">
        <v>-76.103380898713795</v>
      </c>
      <c r="R35">
        <v>0</v>
      </c>
      <c r="S35">
        <v>18006</v>
      </c>
      <c r="T35">
        <v>11.3796378642893</v>
      </c>
      <c r="U35">
        <v>629.75238164076404</v>
      </c>
      <c r="V35">
        <v>-0.19894436208327501</v>
      </c>
      <c r="W35">
        <v>9.0952671725595E-2</v>
      </c>
      <c r="Z35" s="2">
        <v>0</v>
      </c>
      <c r="AA35">
        <v>-74.270052511606195</v>
      </c>
      <c r="AB35">
        <v>0</v>
      </c>
      <c r="AC35">
        <v>18009</v>
      </c>
      <c r="AD35">
        <v>9.8799474883937108</v>
      </c>
      <c r="AE35">
        <v>574.14228906147605</v>
      </c>
      <c r="AF35">
        <v>-0.20840290772015399</v>
      </c>
      <c r="AG35">
        <v>0.24730280374254601</v>
      </c>
      <c r="AN35">
        <v>-7.6575886745200297</v>
      </c>
      <c r="AO35">
        <v>-76.492411325479907</v>
      </c>
      <c r="AP35">
        <v>0</v>
      </c>
      <c r="AQ35">
        <v>18009</v>
      </c>
      <c r="AR35">
        <v>10.829465758580801</v>
      </c>
      <c r="AS35">
        <v>605.23595715800298</v>
      </c>
      <c r="AT35">
        <v>-9.0965392176563006E-2</v>
      </c>
      <c r="AU35">
        <v>9.9119614947791396E-2</v>
      </c>
      <c r="AW35">
        <f t="shared" si="0"/>
        <v>27</v>
      </c>
      <c r="AX35">
        <v>-9.7130039099896006E-3</v>
      </c>
      <c r="AY35">
        <v>-74.201982381853497</v>
      </c>
      <c r="AZ35">
        <v>0</v>
      </c>
      <c r="BA35">
        <v>18056</v>
      </c>
      <c r="BB35">
        <v>9.9480169824326499</v>
      </c>
      <c r="BC35">
        <v>577.54359292621803</v>
      </c>
      <c r="BD35">
        <v>0.45869739689070999</v>
      </c>
      <c r="BE35">
        <v>-0.28198310577541003</v>
      </c>
      <c r="BL35">
        <v>-7.7742472808415304</v>
      </c>
      <c r="BM35">
        <v>-76.386767192767806</v>
      </c>
      <c r="BN35">
        <v>0</v>
      </c>
      <c r="BO35">
        <v>18056</v>
      </c>
      <c r="BP35">
        <v>10.9788681042817</v>
      </c>
      <c r="BQ35">
        <v>606.43791449744504</v>
      </c>
      <c r="BR35">
        <v>3.9529202324422801E-2</v>
      </c>
      <c r="BS35">
        <v>-0.35181699299414598</v>
      </c>
      <c r="BW35" s="13"/>
      <c r="BX35" s="13"/>
      <c r="BY35" s="13"/>
      <c r="BZ35" s="13"/>
      <c r="CA35" s="13"/>
      <c r="CB35" s="13"/>
      <c r="CC35" s="13"/>
    </row>
    <row r="36" spans="2:81" x14ac:dyDescent="0.25">
      <c r="B36" s="2">
        <v>0</v>
      </c>
      <c r="C36">
        <v>-73.765339686189293</v>
      </c>
      <c r="D36">
        <v>0</v>
      </c>
      <c r="E36">
        <v>19003</v>
      </c>
      <c r="F36">
        <v>10.384660313810601</v>
      </c>
      <c r="G36">
        <v>594.84312664615902</v>
      </c>
      <c r="H36">
        <v>-0.15884518225576799</v>
      </c>
      <c r="I36">
        <v>0.12020925367636801</v>
      </c>
      <c r="P36">
        <v>-8.0949818368194695</v>
      </c>
      <c r="Q36">
        <v>-76.055018163180506</v>
      </c>
      <c r="R36">
        <v>0</v>
      </c>
      <c r="S36">
        <v>19003</v>
      </c>
      <c r="T36">
        <v>11.4480331007939</v>
      </c>
      <c r="U36">
        <v>632.614896424893</v>
      </c>
      <c r="V36">
        <v>-0.26013436426513198</v>
      </c>
      <c r="W36">
        <v>9.1582103407403095E-2</v>
      </c>
      <c r="Z36" s="2">
        <v>0</v>
      </c>
      <c r="AA36">
        <v>-74.228966256084803</v>
      </c>
      <c r="AB36">
        <v>0</v>
      </c>
      <c r="AC36">
        <v>19002</v>
      </c>
      <c r="AD36">
        <v>9.9210337439151797</v>
      </c>
      <c r="AE36">
        <v>575.65542445590199</v>
      </c>
      <c r="AF36">
        <v>-0.18890547798097301</v>
      </c>
      <c r="AG36">
        <v>0.217405465780175</v>
      </c>
      <c r="AN36">
        <v>-7.6923307710445403</v>
      </c>
      <c r="AO36">
        <v>-76.457669228955396</v>
      </c>
      <c r="AP36">
        <v>0</v>
      </c>
      <c r="AQ36">
        <v>19002</v>
      </c>
      <c r="AR36">
        <v>10.878598502671</v>
      </c>
      <c r="AS36">
        <v>607.008699411154</v>
      </c>
      <c r="AT36">
        <v>-0.111710370956914</v>
      </c>
      <c r="AU36">
        <v>6.5915610797481497E-2</v>
      </c>
      <c r="AW36">
        <f t="shared" si="0"/>
        <v>28</v>
      </c>
      <c r="AX36">
        <v>-9.7075363756135898E-3</v>
      </c>
      <c r="AY36">
        <v>-74.160213440627899</v>
      </c>
      <c r="AZ36">
        <v>0</v>
      </c>
      <c r="BA36">
        <v>19056</v>
      </c>
      <c r="BB36">
        <v>9.9897859240160791</v>
      </c>
      <c r="BC36">
        <v>578.947872102009</v>
      </c>
      <c r="BD36">
        <v>0.42367712029875099</v>
      </c>
      <c r="BE36">
        <v>-0.29068733172334399</v>
      </c>
      <c r="BL36">
        <v>-7.80915726798455</v>
      </c>
      <c r="BM36">
        <v>-76.351857205624796</v>
      </c>
      <c r="BN36">
        <v>0</v>
      </c>
      <c r="BO36">
        <v>19056</v>
      </c>
      <c r="BP36">
        <v>11.028238281561601</v>
      </c>
      <c r="BQ36">
        <v>608.70893896971097</v>
      </c>
      <c r="BR36">
        <v>0.129136313514539</v>
      </c>
      <c r="BS36">
        <v>-0.37855557979689802</v>
      </c>
      <c r="BW36" s="13"/>
      <c r="BX36" s="13"/>
      <c r="BY36" s="13"/>
      <c r="BZ36" s="13"/>
      <c r="CA36" s="13"/>
      <c r="CB36" s="13"/>
      <c r="CC36" s="13"/>
    </row>
    <row r="37" spans="2:81" x14ac:dyDescent="0.25">
      <c r="B37" s="2">
        <v>0</v>
      </c>
      <c r="C37">
        <v>-73.709024515523296</v>
      </c>
      <c r="D37">
        <v>0</v>
      </c>
      <c r="E37">
        <v>19996</v>
      </c>
      <c r="F37">
        <v>10.440975484476599</v>
      </c>
      <c r="G37">
        <v>597.28870244317</v>
      </c>
      <c r="H37">
        <v>-8.23018927338455E-2</v>
      </c>
      <c r="I37">
        <v>0.11776997288487399</v>
      </c>
      <c r="P37">
        <v>-8.1433414736126402</v>
      </c>
      <c r="Q37">
        <v>-76.006658526387298</v>
      </c>
      <c r="R37">
        <v>0</v>
      </c>
      <c r="S37">
        <v>19996</v>
      </c>
      <c r="T37">
        <v>11.516423955018301</v>
      </c>
      <c r="U37">
        <v>635.70689897480304</v>
      </c>
      <c r="V37">
        <v>-0.41305308685894898</v>
      </c>
      <c r="W37">
        <v>4.6032872587857598E-2</v>
      </c>
      <c r="Z37" s="2">
        <v>0</v>
      </c>
      <c r="AA37">
        <v>-74.188034125442101</v>
      </c>
      <c r="AB37">
        <v>0</v>
      </c>
      <c r="AC37">
        <v>19993</v>
      </c>
      <c r="AD37">
        <v>9.9619658745578601</v>
      </c>
      <c r="AE37">
        <v>577.35833942336103</v>
      </c>
      <c r="AF37">
        <v>-0.167036917024902</v>
      </c>
      <c r="AG37">
        <v>0.23479760115253301</v>
      </c>
      <c r="AN37">
        <v>-7.7270856199331099</v>
      </c>
      <c r="AO37">
        <v>-76.4229143800668</v>
      </c>
      <c r="AP37">
        <v>0</v>
      </c>
      <c r="AQ37">
        <v>19993</v>
      </c>
      <c r="AR37">
        <v>10.9277492813275</v>
      </c>
      <c r="AS37">
        <v>609.20886470381299</v>
      </c>
      <c r="AT37">
        <v>-0.272584026154924</v>
      </c>
      <c r="AU37">
        <v>9.7884405628594004E-2</v>
      </c>
      <c r="AW37">
        <f t="shared" si="0"/>
        <v>29</v>
      </c>
      <c r="AX37">
        <v>-9.7020951348376107E-3</v>
      </c>
      <c r="AY37">
        <v>-74.118645367976498</v>
      </c>
      <c r="AZ37">
        <v>0</v>
      </c>
      <c r="BA37">
        <v>20046</v>
      </c>
      <c r="BB37">
        <v>10.031353997023601</v>
      </c>
      <c r="BC37">
        <v>580.69003665443699</v>
      </c>
      <c r="BD37">
        <v>0.41427533155694601</v>
      </c>
      <c r="BE37">
        <v>-0.27613458180469302</v>
      </c>
      <c r="BL37">
        <v>-7.8441106988349398</v>
      </c>
      <c r="BM37">
        <v>-76.316903774774403</v>
      </c>
      <c r="BN37">
        <v>0</v>
      </c>
      <c r="BO37">
        <v>20046</v>
      </c>
      <c r="BP37">
        <v>11.0776698975217</v>
      </c>
      <c r="BQ37">
        <v>610.65954230415502</v>
      </c>
      <c r="BR37">
        <v>1.4595493162308799E-2</v>
      </c>
      <c r="BS37">
        <v>-0.36454321136482498</v>
      </c>
      <c r="BW37" s="13"/>
      <c r="BX37" s="13"/>
      <c r="BY37" s="13"/>
      <c r="BZ37" s="13"/>
      <c r="CA37" s="13"/>
      <c r="CB37" s="13"/>
      <c r="CC37" s="13"/>
    </row>
    <row r="38" spans="2:81" x14ac:dyDescent="0.25">
      <c r="B38" s="2">
        <v>0</v>
      </c>
      <c r="C38">
        <v>-73.708449762456794</v>
      </c>
      <c r="D38">
        <v>0</v>
      </c>
      <c r="E38">
        <v>20006</v>
      </c>
      <c r="F38">
        <v>10.441550237543099</v>
      </c>
      <c r="G38">
        <v>1075.3220727855501</v>
      </c>
      <c r="H38">
        <v>-0.21307237476688101</v>
      </c>
      <c r="I38">
        <v>0.122322072785554</v>
      </c>
      <c r="P38">
        <v>-8.1438384080492607</v>
      </c>
      <c r="Q38">
        <v>-76.006161591950701</v>
      </c>
      <c r="R38">
        <v>0</v>
      </c>
      <c r="S38">
        <v>20006</v>
      </c>
      <c r="T38">
        <v>11.5171267264381</v>
      </c>
      <c r="U38">
        <v>1144.3190397953699</v>
      </c>
      <c r="V38">
        <v>-0.302095461671606</v>
      </c>
      <c r="W38">
        <v>0.106543992657846</v>
      </c>
      <c r="Z38" s="2">
        <v>0</v>
      </c>
      <c r="AA38">
        <v>-74.187616352197097</v>
      </c>
      <c r="AB38">
        <v>0</v>
      </c>
      <c r="AC38">
        <v>20003</v>
      </c>
      <c r="AD38">
        <v>9.9623836478028505</v>
      </c>
      <c r="AE38">
        <v>1039.4000000000001</v>
      </c>
      <c r="AF38">
        <v>-0.45634480448468501</v>
      </c>
      <c r="AG38">
        <v>0.42099291923668097</v>
      </c>
      <c r="AN38">
        <v>-7.7274400233904998</v>
      </c>
      <c r="AO38">
        <v>-76.422559976609506</v>
      </c>
      <c r="AP38">
        <v>0</v>
      </c>
      <c r="AQ38">
        <v>20003</v>
      </c>
      <c r="AR38">
        <v>10.928250483503501</v>
      </c>
      <c r="AS38">
        <v>1096.5643264142</v>
      </c>
      <c r="AT38">
        <v>-0.44836292044936898</v>
      </c>
      <c r="AU38">
        <v>0.13141233414675901</v>
      </c>
      <c r="AW38">
        <f t="shared" si="0"/>
        <v>30</v>
      </c>
      <c r="AX38">
        <v>-9.7020405125675894E-3</v>
      </c>
      <c r="AY38">
        <v>-74.118228084018199</v>
      </c>
      <c r="AZ38">
        <v>0</v>
      </c>
      <c r="BA38">
        <v>20056</v>
      </c>
      <c r="BB38">
        <v>10.031771280985501</v>
      </c>
      <c r="BC38">
        <v>1045.0800774196</v>
      </c>
      <c r="BD38">
        <v>0.78836966467320901</v>
      </c>
      <c r="BE38">
        <v>-0.50320424779965001</v>
      </c>
      <c r="BL38">
        <v>-7.8444672247414404</v>
      </c>
      <c r="BM38">
        <v>-76.316547248867906</v>
      </c>
      <c r="BN38">
        <v>0</v>
      </c>
      <c r="BO38">
        <v>20056</v>
      </c>
      <c r="BP38">
        <v>11.078174101294</v>
      </c>
      <c r="BQ38">
        <v>1099.5061338678699</v>
      </c>
      <c r="BR38">
        <v>-6.1264340410985899E-2</v>
      </c>
      <c r="BS38">
        <v>-0.720942607394229</v>
      </c>
      <c r="BW38" s="13"/>
      <c r="BX38" s="13"/>
      <c r="BY38" s="13"/>
      <c r="BZ38" s="13"/>
      <c r="CA38" s="13"/>
      <c r="CB38" s="13"/>
      <c r="CC38" s="13"/>
    </row>
    <row r="39" spans="2:81" x14ac:dyDescent="0.25">
      <c r="B39" s="2">
        <v>0</v>
      </c>
      <c r="C39">
        <v>-73.706402218338894</v>
      </c>
      <c r="D39">
        <v>0</v>
      </c>
      <c r="E39">
        <v>20016</v>
      </c>
      <c r="F39">
        <v>10.443597781661</v>
      </c>
      <c r="G39">
        <v>1075.5</v>
      </c>
      <c r="H39">
        <v>-0.44981194218373399</v>
      </c>
      <c r="I39">
        <v>0.195047637622632</v>
      </c>
      <c r="P39">
        <v>-8.1456297355996004</v>
      </c>
      <c r="Q39">
        <v>-76.004370264400393</v>
      </c>
      <c r="R39">
        <v>0</v>
      </c>
      <c r="S39">
        <v>20016</v>
      </c>
      <c r="T39">
        <v>11.519660046154501</v>
      </c>
      <c r="U39">
        <v>1144.7765711637201</v>
      </c>
      <c r="V39">
        <v>-0.46456002714455702</v>
      </c>
      <c r="W39">
        <v>0.13584437976904001</v>
      </c>
      <c r="Z39" s="2">
        <v>0</v>
      </c>
      <c r="AA39">
        <v>-74.186140296360605</v>
      </c>
      <c r="AB39">
        <v>0</v>
      </c>
      <c r="AC39">
        <v>20013</v>
      </c>
      <c r="AD39">
        <v>9.9638597036393293</v>
      </c>
      <c r="AE39">
        <v>1039.5</v>
      </c>
      <c r="AF39">
        <v>-0.30110835031287297</v>
      </c>
      <c r="AG39">
        <v>0.44542718668096598</v>
      </c>
      <c r="AN39">
        <v>-7.7286842866545102</v>
      </c>
      <c r="AO39">
        <v>-76.421315713345393</v>
      </c>
      <c r="AP39">
        <v>0</v>
      </c>
      <c r="AQ39">
        <v>20013</v>
      </c>
      <c r="AR39">
        <v>10.930010137486599</v>
      </c>
      <c r="AS39">
        <v>1096.76364306041</v>
      </c>
      <c r="AT39">
        <v>-0.63219288817597896</v>
      </c>
      <c r="AU39">
        <v>8.9673565261297605E-2</v>
      </c>
      <c r="AW39">
        <f t="shared" si="0"/>
        <v>31</v>
      </c>
      <c r="AX39">
        <v>-9.7018454942921096E-3</v>
      </c>
      <c r="AY39">
        <v>-74.116738252162307</v>
      </c>
      <c r="AZ39">
        <v>0</v>
      </c>
      <c r="BA39">
        <v>20066</v>
      </c>
      <c r="BB39">
        <v>10.033261112854101</v>
      </c>
      <c r="BC39">
        <v>1045.0999999999999</v>
      </c>
      <c r="BD39">
        <v>1.11357907590136</v>
      </c>
      <c r="BE39">
        <v>-0.47587183177040199</v>
      </c>
      <c r="BL39">
        <v>-7.8457191348803397</v>
      </c>
      <c r="BM39">
        <v>-76.315295338729001</v>
      </c>
      <c r="BN39">
        <v>0</v>
      </c>
      <c r="BO39">
        <v>20066</v>
      </c>
      <c r="BP39">
        <v>11.0799445695913</v>
      </c>
      <c r="BQ39">
        <v>1099.40858644268</v>
      </c>
      <c r="BR39">
        <v>0.25460322221350401</v>
      </c>
      <c r="BS39">
        <v>-0.703949447637507</v>
      </c>
      <c r="BW39" s="13"/>
      <c r="BX39" s="13"/>
      <c r="BY39" s="13"/>
      <c r="BZ39" s="13"/>
      <c r="CA39" s="13"/>
      <c r="CB39" s="13"/>
      <c r="CC39" s="13"/>
    </row>
    <row r="40" spans="2:81" x14ac:dyDescent="0.25">
      <c r="B40" s="2">
        <v>0</v>
      </c>
      <c r="C40">
        <v>-73.685914496554503</v>
      </c>
      <c r="D40">
        <v>0</v>
      </c>
      <c r="E40">
        <v>20116</v>
      </c>
      <c r="F40">
        <v>10.4640855034454</v>
      </c>
      <c r="G40">
        <v>1077.12206612554</v>
      </c>
      <c r="H40">
        <v>5.5064841401951904E-3</v>
      </c>
      <c r="I40">
        <v>0.178987370735115</v>
      </c>
      <c r="P40">
        <v>-8.1635660738407392</v>
      </c>
      <c r="Q40">
        <v>-75.986433926159194</v>
      </c>
      <c r="R40">
        <v>0</v>
      </c>
      <c r="S40">
        <v>20116</v>
      </c>
      <c r="T40">
        <v>11.5450258589544</v>
      </c>
      <c r="U40">
        <v>1146.6651771683801</v>
      </c>
      <c r="V40">
        <v>-0.46112528713796402</v>
      </c>
      <c r="W40">
        <v>0.174141076981598</v>
      </c>
      <c r="Z40" s="2">
        <v>0</v>
      </c>
      <c r="AA40">
        <v>-74.171332334473902</v>
      </c>
      <c r="AB40">
        <v>0</v>
      </c>
      <c r="AC40">
        <v>20113</v>
      </c>
      <c r="AD40">
        <v>9.9786676655260997</v>
      </c>
      <c r="AE40">
        <v>1040.5999999999999</v>
      </c>
      <c r="AF40">
        <v>-0.29452953658472197</v>
      </c>
      <c r="AG40">
        <v>0.45224597464280503</v>
      </c>
      <c r="AN40">
        <v>-7.7410892842783596</v>
      </c>
      <c r="AO40">
        <v>-76.408910715721603</v>
      </c>
      <c r="AP40">
        <v>0</v>
      </c>
      <c r="AQ40">
        <v>20113</v>
      </c>
      <c r="AR40">
        <v>10.947553453367499</v>
      </c>
      <c r="AS40">
        <v>1098.0432411414299</v>
      </c>
      <c r="AT40">
        <v>-0.32776154229153898</v>
      </c>
      <c r="AU40">
        <v>0.23389934834996201</v>
      </c>
      <c r="AW40">
        <f t="shared" si="0"/>
        <v>32</v>
      </c>
      <c r="AX40">
        <v>-9.6998896501372198E-3</v>
      </c>
      <c r="AY40">
        <v>-74.101796683635499</v>
      </c>
      <c r="AZ40">
        <v>0</v>
      </c>
      <c r="BA40">
        <v>20166</v>
      </c>
      <c r="BB40">
        <v>10.048202681508901</v>
      </c>
      <c r="BC40">
        <v>1046</v>
      </c>
      <c r="BD40">
        <v>0.95082229866258805</v>
      </c>
      <c r="BE40">
        <v>-0.47203768263164497</v>
      </c>
      <c r="BL40">
        <v>-7.8582392450052598</v>
      </c>
      <c r="BM40">
        <v>-76.302775228604105</v>
      </c>
      <c r="BN40">
        <v>0</v>
      </c>
      <c r="BO40">
        <v>20166</v>
      </c>
      <c r="BP40">
        <v>11.0976506791324</v>
      </c>
      <c r="BQ40">
        <v>1100.8005525496301</v>
      </c>
      <c r="BR40">
        <v>4.4474960823743498E-2</v>
      </c>
      <c r="BS40">
        <v>-0.69590636941069595</v>
      </c>
      <c r="BW40" s="13"/>
      <c r="BX40" s="13"/>
      <c r="BY40" s="13"/>
      <c r="BZ40" s="13"/>
      <c r="CA40" s="13"/>
      <c r="CB40" s="13"/>
      <c r="CC40" s="13"/>
    </row>
    <row r="41" spans="2:81" x14ac:dyDescent="0.25">
      <c r="B41" s="2">
        <v>0</v>
      </c>
      <c r="C41">
        <v>-73.605644117139505</v>
      </c>
      <c r="D41">
        <v>0</v>
      </c>
      <c r="E41">
        <v>20506</v>
      </c>
      <c r="F41">
        <v>10.544355882860399</v>
      </c>
      <c r="G41">
        <v>1083.0999999999999</v>
      </c>
      <c r="H41">
        <v>-0.201120681327529</v>
      </c>
      <c r="I41">
        <v>0.25041623519679601</v>
      </c>
      <c r="P41">
        <v>-8.2339462288329504</v>
      </c>
      <c r="Q41">
        <v>-75.916053771167</v>
      </c>
      <c r="R41">
        <v>0</v>
      </c>
      <c r="S41">
        <v>20506</v>
      </c>
      <c r="T41">
        <v>11.644558428666301</v>
      </c>
      <c r="U41">
        <v>1154.51845605375</v>
      </c>
      <c r="V41">
        <v>-0.204907091560324</v>
      </c>
      <c r="W41">
        <v>0.15652717194563301</v>
      </c>
      <c r="Z41" s="2">
        <v>0</v>
      </c>
      <c r="AA41">
        <v>-74.113576523734594</v>
      </c>
      <c r="AB41">
        <v>0</v>
      </c>
      <c r="AC41">
        <v>20502</v>
      </c>
      <c r="AD41">
        <v>10.0364234762653</v>
      </c>
      <c r="AE41">
        <v>1044.5227547678601</v>
      </c>
      <c r="AF41">
        <v>-0.10718792155569799</v>
      </c>
      <c r="AG41">
        <v>0.443536212290429</v>
      </c>
      <c r="AN41">
        <v>-7.7898301353635402</v>
      </c>
      <c r="AO41">
        <v>-76.360169864636404</v>
      </c>
      <c r="AP41">
        <v>0</v>
      </c>
      <c r="AQ41">
        <v>20502</v>
      </c>
      <c r="AR41">
        <v>11.0164834260137</v>
      </c>
      <c r="AS41">
        <v>1103.7939139242401</v>
      </c>
      <c r="AT41">
        <v>-0.302269979258665</v>
      </c>
      <c r="AU41">
        <v>0.25974087088636</v>
      </c>
      <c r="AW41">
        <f t="shared" si="0"/>
        <v>33</v>
      </c>
      <c r="AX41">
        <v>-9.6922342108496998E-3</v>
      </c>
      <c r="AY41">
        <v>-74.043313357941102</v>
      </c>
      <c r="AZ41">
        <v>0</v>
      </c>
      <c r="BA41">
        <v>20555</v>
      </c>
      <c r="BB41">
        <v>10.106686007704401</v>
      </c>
      <c r="BC41">
        <v>1050.3</v>
      </c>
      <c r="BD41">
        <v>0.90891673437852205</v>
      </c>
      <c r="BE41">
        <v>-0.52518682209706502</v>
      </c>
      <c r="BL41">
        <v>-7.9072692263660302</v>
      </c>
      <c r="BM41">
        <v>-76.253745247243302</v>
      </c>
      <c r="BN41">
        <v>0</v>
      </c>
      <c r="BO41">
        <v>20555</v>
      </c>
      <c r="BP41">
        <v>11.166989543735699</v>
      </c>
      <c r="BQ41">
        <v>1106.7554596365001</v>
      </c>
      <c r="BR41">
        <v>0.14033538123095399</v>
      </c>
      <c r="BS41">
        <v>-0.68301210949470104</v>
      </c>
      <c r="BW41" s="13"/>
      <c r="BX41" s="13"/>
      <c r="BY41" s="13"/>
      <c r="BZ41" s="13"/>
      <c r="CA41" s="13"/>
      <c r="CB41" s="13"/>
      <c r="CC41" s="13"/>
    </row>
    <row r="42" spans="2:81" x14ac:dyDescent="0.25">
      <c r="B42" s="2">
        <v>0</v>
      </c>
      <c r="C42">
        <v>-73.501012496738397</v>
      </c>
      <c r="D42">
        <v>0</v>
      </c>
      <c r="E42">
        <v>21006</v>
      </c>
      <c r="F42">
        <v>10.6489875032615</v>
      </c>
      <c r="G42">
        <v>1091.92210706008</v>
      </c>
      <c r="H42">
        <v>-0.27064590412816802</v>
      </c>
      <c r="I42">
        <v>0.24232342397913001</v>
      </c>
      <c r="P42">
        <v>-8.3261345301237792</v>
      </c>
      <c r="Q42">
        <v>-75.823865469876196</v>
      </c>
      <c r="R42">
        <v>0</v>
      </c>
      <c r="S42">
        <v>21006</v>
      </c>
      <c r="T42">
        <v>11.7749323746439</v>
      </c>
      <c r="U42">
        <v>1164.46985207437</v>
      </c>
      <c r="V42">
        <v>-0.214844824706108</v>
      </c>
      <c r="W42">
        <v>0.173457483508619</v>
      </c>
      <c r="Z42" s="2">
        <v>0</v>
      </c>
      <c r="AA42">
        <v>-74.038783077425705</v>
      </c>
      <c r="AB42">
        <v>0</v>
      </c>
      <c r="AC42">
        <v>21001</v>
      </c>
      <c r="AD42">
        <v>10.111216922574201</v>
      </c>
      <c r="AE42">
        <v>1049.8</v>
      </c>
      <c r="AF42">
        <v>-0.13286802611995799</v>
      </c>
      <c r="AG42">
        <v>0.50284555025926603</v>
      </c>
      <c r="AN42">
        <v>-7.8533853505066897</v>
      </c>
      <c r="AO42">
        <v>-76.296614649493307</v>
      </c>
      <c r="AP42">
        <v>0</v>
      </c>
      <c r="AQ42">
        <v>21001</v>
      </c>
      <c r="AR42">
        <v>11.106364073228701</v>
      </c>
      <c r="AS42">
        <v>1110.9158962701799</v>
      </c>
      <c r="AT42">
        <v>-0.42344752387027901</v>
      </c>
      <c r="AU42">
        <v>0.22839709798371899</v>
      </c>
      <c r="AW42">
        <f t="shared" si="0"/>
        <v>34</v>
      </c>
      <c r="AX42">
        <v>-9.6823010435962802E-3</v>
      </c>
      <c r="AY42">
        <v>-73.967429449279607</v>
      </c>
      <c r="AZ42">
        <v>0</v>
      </c>
      <c r="BA42">
        <v>21054</v>
      </c>
      <c r="BB42">
        <v>10.182569917016</v>
      </c>
      <c r="BC42">
        <v>1055.0171006733899</v>
      </c>
      <c r="BD42">
        <v>0.59281058730695702</v>
      </c>
      <c r="BE42">
        <v>-0.52827952461299499</v>
      </c>
      <c r="BL42">
        <v>-7.97099684295718</v>
      </c>
      <c r="BM42">
        <v>-76.190017630652093</v>
      </c>
      <c r="BN42">
        <v>0</v>
      </c>
      <c r="BO42">
        <v>21054</v>
      </c>
      <c r="BP42">
        <v>11.2571140034166</v>
      </c>
      <c r="BQ42">
        <v>1114.62311073199</v>
      </c>
      <c r="BR42">
        <v>4.5458976679636103E-2</v>
      </c>
      <c r="BS42">
        <v>-0.708008146132867</v>
      </c>
      <c r="BW42" s="13"/>
      <c r="BX42" s="13"/>
      <c r="BY42" s="13"/>
      <c r="BZ42" s="13"/>
      <c r="CA42" s="13"/>
      <c r="CB42" s="13"/>
      <c r="CC42" s="13"/>
    </row>
    <row r="43" spans="2:81" x14ac:dyDescent="0.25">
      <c r="B43" s="2">
        <v>0</v>
      </c>
      <c r="C43">
        <v>-73.2865669961311</v>
      </c>
      <c r="D43">
        <v>0</v>
      </c>
      <c r="E43">
        <v>22008</v>
      </c>
      <c r="F43">
        <v>10.863433003868799</v>
      </c>
      <c r="G43">
        <v>1108.6219452488101</v>
      </c>
      <c r="H43">
        <v>-0.32111534167178102</v>
      </c>
      <c r="I43">
        <v>0.25644809923343298</v>
      </c>
      <c r="P43">
        <v>-8.5157252253180609</v>
      </c>
      <c r="Q43">
        <v>-75.634274774681899</v>
      </c>
      <c r="R43">
        <v>0</v>
      </c>
      <c r="S43">
        <v>22008</v>
      </c>
      <c r="T43">
        <v>12.0430541070874</v>
      </c>
      <c r="U43">
        <v>1185.4561841535899</v>
      </c>
      <c r="V43">
        <v>-0.22656833020546599</v>
      </c>
      <c r="W43">
        <v>0.10098913118776399</v>
      </c>
      <c r="Z43" s="2">
        <v>0</v>
      </c>
      <c r="AA43">
        <v>-73.886883658354094</v>
      </c>
      <c r="AB43">
        <v>0</v>
      </c>
      <c r="AC43">
        <v>22005</v>
      </c>
      <c r="AD43">
        <v>10.2631163416458</v>
      </c>
      <c r="AE43">
        <v>1061.0310521982101</v>
      </c>
      <c r="AF43">
        <v>-0.60291032703756997</v>
      </c>
      <c r="AG43">
        <v>0.47372481079380602</v>
      </c>
      <c r="AN43">
        <v>-7.98294622024871</v>
      </c>
      <c r="AO43">
        <v>-76.1670537797512</v>
      </c>
      <c r="AP43">
        <v>0</v>
      </c>
      <c r="AQ43">
        <v>22005</v>
      </c>
      <c r="AR43">
        <v>11.289590812370699</v>
      </c>
      <c r="AS43">
        <v>1125.3215530704499</v>
      </c>
      <c r="AT43">
        <v>-0.39094727675845498</v>
      </c>
      <c r="AU43">
        <v>0.26537934426521997</v>
      </c>
      <c r="AW43">
        <f t="shared" si="0"/>
        <v>35</v>
      </c>
      <c r="AX43">
        <v>-9.6621839838653203E-3</v>
      </c>
      <c r="AY43">
        <v>-73.813746229797601</v>
      </c>
      <c r="AZ43">
        <v>0</v>
      </c>
      <c r="BA43">
        <v>22056</v>
      </c>
      <c r="BB43">
        <v>10.3362531378146</v>
      </c>
      <c r="BC43">
        <v>1065.84284253344</v>
      </c>
      <c r="BD43">
        <v>0.920790117605785</v>
      </c>
      <c r="BE43">
        <v>-0.53942036838653395</v>
      </c>
      <c r="BL43">
        <v>-8.1017440726881897</v>
      </c>
      <c r="BM43">
        <v>-76.059270400921093</v>
      </c>
      <c r="BN43">
        <v>0</v>
      </c>
      <c r="BO43">
        <v>22056</v>
      </c>
      <c r="BP43">
        <v>11.4420185089449</v>
      </c>
      <c r="BQ43">
        <v>1129.2441326533799</v>
      </c>
      <c r="BR43">
        <v>0.27176721392601</v>
      </c>
      <c r="BS43">
        <v>-0.62446932944610101</v>
      </c>
      <c r="BW43" s="13"/>
      <c r="BX43" s="13"/>
      <c r="BY43" s="13"/>
      <c r="BZ43" s="13"/>
      <c r="CA43" s="13"/>
      <c r="CB43" s="13"/>
      <c r="CC43" s="13"/>
    </row>
    <row r="44" spans="2:81" x14ac:dyDescent="0.25">
      <c r="B44" s="2">
        <v>0</v>
      </c>
      <c r="C44">
        <v>-73.062097326715801</v>
      </c>
      <c r="D44">
        <v>0</v>
      </c>
      <c r="E44">
        <v>23010</v>
      </c>
      <c r="F44">
        <v>11.0879026732841</v>
      </c>
      <c r="G44">
        <v>1128.2</v>
      </c>
      <c r="H44">
        <v>-0.25739295881521101</v>
      </c>
      <c r="I44">
        <v>0.34417957974489699</v>
      </c>
      <c r="P44">
        <v>-8.7165854988742399</v>
      </c>
      <c r="Q44">
        <v>-75.433414501125696</v>
      </c>
      <c r="R44">
        <v>0</v>
      </c>
      <c r="S44">
        <v>23010</v>
      </c>
      <c r="T44">
        <v>12.3271134300926</v>
      </c>
      <c r="U44">
        <v>1207.5812202197601</v>
      </c>
      <c r="V44">
        <v>-0.34420826958168899</v>
      </c>
      <c r="W44">
        <v>0.15096767750530499</v>
      </c>
      <c r="Z44" s="2">
        <v>0</v>
      </c>
      <c r="AA44">
        <v>-73.730338693532204</v>
      </c>
      <c r="AB44">
        <v>0</v>
      </c>
      <c r="AC44">
        <v>23004</v>
      </c>
      <c r="AD44">
        <v>10.419661306467701</v>
      </c>
      <c r="AE44">
        <v>1072.0999999999999</v>
      </c>
      <c r="AF44">
        <v>-0.58316297571888898</v>
      </c>
      <c r="AG44">
        <v>0.42624325119538398</v>
      </c>
      <c r="AN44">
        <v>-8.1177101352367007</v>
      </c>
      <c r="AO44">
        <v>-76.0322898647633</v>
      </c>
      <c r="AP44">
        <v>0</v>
      </c>
      <c r="AQ44">
        <v>23004</v>
      </c>
      <c r="AR44">
        <v>11.4801757686652</v>
      </c>
      <c r="AS44">
        <v>1140.8054703073501</v>
      </c>
      <c r="AT44">
        <v>-0.28217886026786698</v>
      </c>
      <c r="AU44">
        <v>0.15894382451949701</v>
      </c>
      <c r="AW44">
        <f t="shared" si="0"/>
        <v>36</v>
      </c>
      <c r="AX44">
        <v>-9.6414612921126592E-3</v>
      </c>
      <c r="AY44">
        <v>-73.655436316346794</v>
      </c>
      <c r="AZ44">
        <v>0</v>
      </c>
      <c r="BA44">
        <v>23058</v>
      </c>
      <c r="BB44">
        <v>10.4945630526217</v>
      </c>
      <c r="BC44">
        <v>1077.7</v>
      </c>
      <c r="BD44">
        <v>0.91345736623232299</v>
      </c>
      <c r="BE44">
        <v>-0.49357623763873898</v>
      </c>
      <c r="BL44">
        <v>-8.2379091456918392</v>
      </c>
      <c r="BM44">
        <v>-75.923105327917497</v>
      </c>
      <c r="BN44">
        <v>0</v>
      </c>
      <c r="BO44">
        <v>23058</v>
      </c>
      <c r="BP44">
        <v>11.634585001908199</v>
      </c>
      <c r="BQ44">
        <v>1144.6942026505101</v>
      </c>
      <c r="BR44">
        <v>-2.1030487417668001E-2</v>
      </c>
      <c r="BS44">
        <v>-0.70865710791283698</v>
      </c>
      <c r="BW44" s="13"/>
      <c r="BX44" s="13"/>
      <c r="BY44" s="13"/>
      <c r="BZ44" s="13"/>
      <c r="CA44" s="13"/>
      <c r="CB44" s="13"/>
      <c r="CC44" s="13"/>
    </row>
    <row r="45" spans="2:81" x14ac:dyDescent="0.25">
      <c r="B45" s="2">
        <v>0</v>
      </c>
      <c r="C45">
        <v>-72.825109271516595</v>
      </c>
      <c r="D45">
        <v>0</v>
      </c>
      <c r="E45">
        <v>24014</v>
      </c>
      <c r="F45">
        <v>11.3248907284833</v>
      </c>
      <c r="G45">
        <v>1149.4183425159799</v>
      </c>
      <c r="H45">
        <v>-0.369637862779093</v>
      </c>
      <c r="I45">
        <v>0.33795342746353502</v>
      </c>
      <c r="P45">
        <v>-8.92883682542959</v>
      </c>
      <c r="Q45">
        <v>-75.221163174570407</v>
      </c>
      <c r="R45">
        <v>0</v>
      </c>
      <c r="S45">
        <v>24014</v>
      </c>
      <c r="T45">
        <v>12.627282134738801</v>
      </c>
      <c r="U45">
        <v>1232.40035659145</v>
      </c>
      <c r="V45">
        <v>-0.143720338190575</v>
      </c>
      <c r="W45">
        <v>0.18577663327754401</v>
      </c>
      <c r="Z45" s="2">
        <v>0</v>
      </c>
      <c r="AA45">
        <v>-73.568947619608096</v>
      </c>
      <c r="AB45">
        <v>0</v>
      </c>
      <c r="AC45">
        <v>23999</v>
      </c>
      <c r="AD45">
        <v>10.5810523803918</v>
      </c>
      <c r="AE45">
        <v>1084.4221095130899</v>
      </c>
      <c r="AF45">
        <v>-0.66445661778906095</v>
      </c>
      <c r="AG45">
        <v>0.50943231540249601</v>
      </c>
      <c r="AN45">
        <v>-8.2580355023860896</v>
      </c>
      <c r="AO45">
        <v>-75.891964497613898</v>
      </c>
      <c r="AP45">
        <v>0</v>
      </c>
      <c r="AQ45">
        <v>23999</v>
      </c>
      <c r="AR45">
        <v>11.678625806032899</v>
      </c>
      <c r="AS45">
        <v>1156.46728381765</v>
      </c>
      <c r="AT45">
        <v>-0.56036801365849997</v>
      </c>
      <c r="AU45">
        <v>0.19981733568252999</v>
      </c>
      <c r="AW45">
        <f t="shared" si="0"/>
        <v>37</v>
      </c>
      <c r="AX45">
        <v>-9.6200591406861297E-3</v>
      </c>
      <c r="AY45">
        <v>-73.491935706463195</v>
      </c>
      <c r="AZ45">
        <v>0</v>
      </c>
      <c r="BA45">
        <v>24056</v>
      </c>
      <c r="BB45">
        <v>10.6580636639061</v>
      </c>
      <c r="BC45">
        <v>1089.98381245016</v>
      </c>
      <c r="BD45">
        <v>0.50489509643999197</v>
      </c>
      <c r="BE45">
        <v>-0.56074480663523796</v>
      </c>
      <c r="BL45">
        <v>-8.3798126414485097</v>
      </c>
      <c r="BM45">
        <v>-75.781201832160804</v>
      </c>
      <c r="BN45">
        <v>0</v>
      </c>
      <c r="BO45">
        <v>24056</v>
      </c>
      <c r="BP45">
        <v>11.835266850155399</v>
      </c>
      <c r="BQ45">
        <v>1160.99768417323</v>
      </c>
      <c r="BR45">
        <v>-0.18107483736458299</v>
      </c>
      <c r="BS45">
        <v>-0.71277837624554796</v>
      </c>
      <c r="BW45" s="13"/>
      <c r="BX45" s="13"/>
      <c r="BY45" s="13"/>
      <c r="BZ45" s="13"/>
      <c r="CA45" s="13"/>
      <c r="CB45" s="13"/>
      <c r="CC45" s="13"/>
    </row>
    <row r="46" spans="2:81" x14ac:dyDescent="0.25">
      <c r="B46" s="2">
        <v>0</v>
      </c>
      <c r="C46">
        <v>-72.574301014397804</v>
      </c>
      <c r="D46">
        <v>0</v>
      </c>
      <c r="E46">
        <v>25011</v>
      </c>
      <c r="F46">
        <v>11.5756989856021</v>
      </c>
      <c r="G46">
        <v>1177.5</v>
      </c>
      <c r="H46">
        <v>-0.35487051359389099</v>
      </c>
      <c r="I46">
        <v>0.32520864521864101</v>
      </c>
      <c r="P46">
        <v>-9.1554684879486601</v>
      </c>
      <c r="Q46">
        <v>-74.994531512051296</v>
      </c>
      <c r="R46">
        <v>0</v>
      </c>
      <c r="S46">
        <v>25011</v>
      </c>
      <c r="T46">
        <v>12.9477877055365</v>
      </c>
      <c r="U46">
        <v>1257.69650845923</v>
      </c>
      <c r="V46">
        <v>-0.21062601330653599</v>
      </c>
      <c r="W46">
        <v>0.22091920550647101</v>
      </c>
      <c r="Z46" s="2">
        <v>0</v>
      </c>
      <c r="AA46">
        <v>-73.402175050126104</v>
      </c>
      <c r="AB46">
        <v>0</v>
      </c>
      <c r="AC46">
        <v>24997</v>
      </c>
      <c r="AD46">
        <v>10.747824949873801</v>
      </c>
      <c r="AE46">
        <v>1097.8</v>
      </c>
      <c r="AF46">
        <v>-0.58670699379986002</v>
      </c>
      <c r="AG46">
        <v>0.47045626166799698</v>
      </c>
      <c r="AN46">
        <v>-8.4045432061296896</v>
      </c>
      <c r="AO46">
        <v>-75.745456793870304</v>
      </c>
      <c r="AP46">
        <v>0</v>
      </c>
      <c r="AQ46">
        <v>24997</v>
      </c>
      <c r="AR46">
        <v>11.885818987659199</v>
      </c>
      <c r="AS46">
        <v>1172.34864411136</v>
      </c>
      <c r="AT46">
        <v>-0.24845215349080099</v>
      </c>
      <c r="AU46">
        <v>0.27658913581737599</v>
      </c>
      <c r="AW46">
        <f t="shared" si="0"/>
        <v>38</v>
      </c>
      <c r="AX46">
        <v>-9.5979377628591898E-3</v>
      </c>
      <c r="AY46">
        <v>-73.322940604331393</v>
      </c>
      <c r="AZ46">
        <v>0</v>
      </c>
      <c r="BA46">
        <v>25058</v>
      </c>
      <c r="BB46">
        <v>10.8270587674858</v>
      </c>
      <c r="BC46">
        <v>1103.26934129603</v>
      </c>
      <c r="BD46">
        <v>0.64098944594200102</v>
      </c>
      <c r="BE46">
        <v>-0.40872549728121599</v>
      </c>
      <c r="BL46">
        <v>-8.5281040793761598</v>
      </c>
      <c r="BM46">
        <v>-75.632910394233093</v>
      </c>
      <c r="BN46">
        <v>0</v>
      </c>
      <c r="BO46">
        <v>25058</v>
      </c>
      <c r="BP46">
        <v>12.044982612856501</v>
      </c>
      <c r="BQ46">
        <v>1177.6785708161201</v>
      </c>
      <c r="BR46">
        <v>0.13135111593805701</v>
      </c>
      <c r="BS46">
        <v>-0.59904039105705298</v>
      </c>
      <c r="BW46" s="13"/>
      <c r="BX46" s="13"/>
      <c r="BY46" s="13"/>
      <c r="BZ46" s="13"/>
      <c r="CA46" s="13"/>
      <c r="CB46" s="13"/>
      <c r="CC46" s="13"/>
    </row>
    <row r="47" spans="2:81" x14ac:dyDescent="0.25">
      <c r="B47" s="2">
        <v>0</v>
      </c>
      <c r="C47">
        <v>-72.304589580730294</v>
      </c>
      <c r="D47">
        <v>0</v>
      </c>
      <c r="E47">
        <v>26020</v>
      </c>
      <c r="F47">
        <v>11.8454104192696</v>
      </c>
      <c r="G47">
        <v>1213.9347182317299</v>
      </c>
      <c r="H47">
        <v>-0.25866003072847399</v>
      </c>
      <c r="I47">
        <v>0.54727390934055598</v>
      </c>
      <c r="P47">
        <v>-9.3973764528380794</v>
      </c>
      <c r="Q47">
        <v>-74.752623547161903</v>
      </c>
      <c r="R47">
        <v>0</v>
      </c>
      <c r="S47">
        <v>26020</v>
      </c>
      <c r="T47">
        <v>13.289897230329199</v>
      </c>
      <c r="U47">
        <v>1286.3408478292899</v>
      </c>
      <c r="V47">
        <v>-0.75198346497499302</v>
      </c>
      <c r="W47">
        <v>0.372528034790302</v>
      </c>
      <c r="Z47" s="2">
        <v>0</v>
      </c>
      <c r="AA47">
        <v>-73.229326028679907</v>
      </c>
      <c r="AB47">
        <v>0</v>
      </c>
      <c r="AC47">
        <v>25995</v>
      </c>
      <c r="AD47">
        <v>10.920673971319999</v>
      </c>
      <c r="AE47">
        <v>1111.12193598266</v>
      </c>
      <c r="AF47">
        <v>-0.51677744641704804</v>
      </c>
      <c r="AG47">
        <v>0.423159952991494</v>
      </c>
      <c r="AN47">
        <v>-8.5574196193122205</v>
      </c>
      <c r="AO47">
        <v>-75.592580380687707</v>
      </c>
      <c r="AP47">
        <v>0</v>
      </c>
      <c r="AQ47">
        <v>25995</v>
      </c>
      <c r="AR47">
        <v>12.102018884548899</v>
      </c>
      <c r="AS47">
        <v>1189.7006451233699</v>
      </c>
      <c r="AT47">
        <v>-0.50332524206153895</v>
      </c>
      <c r="AU47">
        <v>0.24218771770576</v>
      </c>
      <c r="AW47">
        <f t="shared" si="0"/>
        <v>39</v>
      </c>
      <c r="AX47">
        <v>-9.5750092839806504E-3</v>
      </c>
      <c r="AY47">
        <v>-73.147779696176499</v>
      </c>
      <c r="AZ47">
        <v>0</v>
      </c>
      <c r="BA47">
        <v>26059</v>
      </c>
      <c r="BB47">
        <v>11.0022196771413</v>
      </c>
      <c r="BC47">
        <v>1117.5357870876801</v>
      </c>
      <c r="BD47">
        <v>7.5354825530425898E-2</v>
      </c>
      <c r="BE47">
        <v>-0.30614000015756798</v>
      </c>
      <c r="BL47">
        <v>-8.68316609008623</v>
      </c>
      <c r="BM47">
        <v>-75.477848383523096</v>
      </c>
      <c r="BN47">
        <v>0</v>
      </c>
      <c r="BO47">
        <v>26059</v>
      </c>
      <c r="BP47">
        <v>12.2642734114115</v>
      </c>
      <c r="BQ47">
        <v>1195.39474436464</v>
      </c>
      <c r="BR47">
        <v>0.16603357049598</v>
      </c>
      <c r="BS47">
        <v>-0.49731566125698601</v>
      </c>
      <c r="BW47" s="13"/>
      <c r="BX47" s="13"/>
      <c r="BY47" s="13"/>
      <c r="BZ47" s="13"/>
      <c r="CA47" s="13"/>
      <c r="CB47" s="13"/>
      <c r="CC47" s="13"/>
    </row>
    <row r="48" spans="2:81" x14ac:dyDescent="0.25">
      <c r="B48" s="2">
        <v>0</v>
      </c>
      <c r="C48">
        <v>-72.008440233845803</v>
      </c>
      <c r="D48">
        <v>0</v>
      </c>
      <c r="E48">
        <v>27015</v>
      </c>
      <c r="F48">
        <v>12.141559766154099</v>
      </c>
      <c r="G48">
        <v>1271.5999999999999</v>
      </c>
      <c r="H48">
        <v>-0.68321239036329295</v>
      </c>
      <c r="I48">
        <v>0.45553544384837302</v>
      </c>
      <c r="P48">
        <v>-9.6566414835003496</v>
      </c>
      <c r="Q48">
        <v>-74.493358516499597</v>
      </c>
      <c r="R48">
        <v>0</v>
      </c>
      <c r="S48">
        <v>27015</v>
      </c>
      <c r="T48">
        <v>13.656553352940801</v>
      </c>
      <c r="U48">
        <v>1318.17187719464</v>
      </c>
      <c r="V48">
        <v>-0.362177786264063</v>
      </c>
      <c r="W48">
        <v>0.40159127992734001</v>
      </c>
      <c r="Z48" s="2">
        <v>0</v>
      </c>
      <c r="AA48">
        <v>-73.050250065009095</v>
      </c>
      <c r="AB48">
        <v>0</v>
      </c>
      <c r="AC48">
        <v>26995</v>
      </c>
      <c r="AD48">
        <v>11.0997499349908</v>
      </c>
      <c r="AE48">
        <v>1126.7</v>
      </c>
      <c r="AF48">
        <v>-0.83055210212594499</v>
      </c>
      <c r="AG48">
        <v>0.48028210611634198</v>
      </c>
      <c r="AN48">
        <v>-8.7177153178897004</v>
      </c>
      <c r="AO48">
        <v>-75.432284682110307</v>
      </c>
      <c r="AP48">
        <v>0</v>
      </c>
      <c r="AQ48">
        <v>26995</v>
      </c>
      <c r="AR48">
        <v>12.328711235467299</v>
      </c>
      <c r="AS48">
        <v>1207.58456901158</v>
      </c>
      <c r="AT48">
        <v>-0.54596158696399499</v>
      </c>
      <c r="AU48">
        <v>0.10346352353320699</v>
      </c>
      <c r="AW48">
        <f t="shared" si="0"/>
        <v>40</v>
      </c>
      <c r="AX48">
        <v>-9.5511889935514897E-3</v>
      </c>
      <c r="AY48">
        <v>-72.965805840597298</v>
      </c>
      <c r="AZ48">
        <v>0</v>
      </c>
      <c r="BA48">
        <v>27066</v>
      </c>
      <c r="BB48">
        <v>11.184193534279601</v>
      </c>
      <c r="BC48">
        <v>1134.4675389712399</v>
      </c>
      <c r="BD48">
        <v>0.64166819304770695</v>
      </c>
      <c r="BE48">
        <v>-0.24662676595899199</v>
      </c>
      <c r="BL48">
        <v>-8.8457143442668702</v>
      </c>
      <c r="BM48">
        <v>-75.315300129342504</v>
      </c>
      <c r="BN48">
        <v>0</v>
      </c>
      <c r="BO48">
        <v>27066</v>
      </c>
      <c r="BP48">
        <v>12.4941513570139</v>
      </c>
      <c r="BQ48">
        <v>1214.64829887976</v>
      </c>
      <c r="BR48">
        <v>0.21642002762204399</v>
      </c>
      <c r="BS48">
        <v>-0.53586636823967904</v>
      </c>
      <c r="BW48" s="13"/>
      <c r="BX48" s="13"/>
      <c r="BY48" s="13"/>
      <c r="BZ48" s="13"/>
      <c r="CA48" s="13"/>
      <c r="CB48" s="13"/>
      <c r="CC48" s="13"/>
    </row>
    <row r="49" spans="2:81" x14ac:dyDescent="0.25">
      <c r="B49" s="2">
        <v>0</v>
      </c>
      <c r="C49">
        <v>-71.667180159536699</v>
      </c>
      <c r="D49">
        <v>0</v>
      </c>
      <c r="E49">
        <v>28018</v>
      </c>
      <c r="F49">
        <v>12.4828198404632</v>
      </c>
      <c r="G49">
        <v>1420.3391746730499</v>
      </c>
      <c r="H49">
        <v>-0.45340486115225098</v>
      </c>
      <c r="I49">
        <v>0.76863961008940296</v>
      </c>
      <c r="P49">
        <v>-9.9363371921831103</v>
      </c>
      <c r="Q49">
        <v>-74.213662807816803</v>
      </c>
      <c r="R49">
        <v>0</v>
      </c>
      <c r="S49">
        <v>28018</v>
      </c>
      <c r="T49">
        <v>14.0521028174975</v>
      </c>
      <c r="U49">
        <v>1358.4121527253601</v>
      </c>
      <c r="V49">
        <v>-0.32063723419638102</v>
      </c>
      <c r="W49">
        <v>0.47273211649838298</v>
      </c>
      <c r="Z49" s="2">
        <v>0</v>
      </c>
      <c r="AA49">
        <v>-72.863537260317102</v>
      </c>
      <c r="AB49">
        <v>0</v>
      </c>
      <c r="AC49">
        <v>27998</v>
      </c>
      <c r="AD49">
        <v>11.286462739682801</v>
      </c>
      <c r="AE49">
        <v>1144.63180211857</v>
      </c>
      <c r="AF49">
        <v>-0.51658611287197498</v>
      </c>
      <c r="AG49">
        <v>0.56089724368012595</v>
      </c>
      <c r="AN49">
        <v>-8.8854142118333694</v>
      </c>
      <c r="AO49">
        <v>-75.264585788166599</v>
      </c>
      <c r="AP49">
        <v>0</v>
      </c>
      <c r="AQ49">
        <v>27998</v>
      </c>
      <c r="AR49">
        <v>12.5658732856774</v>
      </c>
      <c r="AS49">
        <v>1226.29147197201</v>
      </c>
      <c r="AT49">
        <v>-0.12221331661699</v>
      </c>
      <c r="AU49">
        <v>0.220115936161347</v>
      </c>
      <c r="AW49">
        <f t="shared" si="0"/>
        <v>41</v>
      </c>
      <c r="AX49">
        <v>-9.5262676555275295E-3</v>
      </c>
      <c r="AY49">
        <v>-72.775420589842497</v>
      </c>
      <c r="AZ49">
        <v>0</v>
      </c>
      <c r="BA49">
        <v>28071</v>
      </c>
      <c r="BB49">
        <v>11.374578786665399</v>
      </c>
      <c r="BC49">
        <v>1150.2662870466499</v>
      </c>
      <c r="BD49">
        <v>-0.28250553445536097</v>
      </c>
      <c r="BE49">
        <v>-0.456569201449877</v>
      </c>
      <c r="BL49">
        <v>-9.0165574537475894</v>
      </c>
      <c r="BM49">
        <v>-75.144457019861704</v>
      </c>
      <c r="BN49">
        <v>0</v>
      </c>
      <c r="BO49">
        <v>28071</v>
      </c>
      <c r="BP49">
        <v>12.7357599994795</v>
      </c>
      <c r="BQ49">
        <v>1233.1307947355201</v>
      </c>
      <c r="BR49">
        <v>-0.63703336831153101</v>
      </c>
      <c r="BS49">
        <v>-4.9714703913031497E-2</v>
      </c>
      <c r="BW49" s="13"/>
      <c r="BX49" s="13"/>
      <c r="BY49" s="13"/>
      <c r="BZ49" s="13"/>
      <c r="CA49" s="13"/>
      <c r="CB49" s="13"/>
      <c r="CC49" s="13"/>
    </row>
    <row r="50" spans="2:81" x14ac:dyDescent="0.25">
      <c r="B50" s="2"/>
      <c r="Z50" s="2">
        <v>0</v>
      </c>
      <c r="AA50">
        <v>-72.667730346908002</v>
      </c>
      <c r="AB50">
        <v>0</v>
      </c>
      <c r="AC50">
        <v>28996</v>
      </c>
      <c r="AD50">
        <v>11.482269653091899</v>
      </c>
      <c r="AE50">
        <v>1164.53655957207</v>
      </c>
      <c r="AF50">
        <v>-0.24901931399305399</v>
      </c>
      <c r="AG50">
        <v>0.70805260968921202</v>
      </c>
      <c r="AN50">
        <v>-9.0610480346877207</v>
      </c>
      <c r="AO50">
        <v>-75.088951965312205</v>
      </c>
      <c r="AP50">
        <v>0</v>
      </c>
      <c r="AQ50">
        <v>28996</v>
      </c>
      <c r="AR50">
        <v>12.8142570199694</v>
      </c>
      <c r="AS50">
        <v>1247.18357570341</v>
      </c>
      <c r="AT50">
        <v>-8.7311897234827102E-2</v>
      </c>
      <c r="AU50">
        <v>0.26905940351270502</v>
      </c>
      <c r="AW50">
        <f t="shared" si="0"/>
        <v>42</v>
      </c>
      <c r="AX50">
        <v>-9.50029581230925E-3</v>
      </c>
      <c r="AY50">
        <v>-72.577010059921307</v>
      </c>
      <c r="AZ50">
        <v>0</v>
      </c>
      <c r="BA50">
        <v>29069</v>
      </c>
      <c r="BB50">
        <v>11.572989318286499</v>
      </c>
      <c r="BC50">
        <v>1172.3871440284599</v>
      </c>
      <c r="BD50">
        <v>-0.21715841103085701</v>
      </c>
      <c r="BE50">
        <v>-0.64020831483621499</v>
      </c>
      <c r="BL50">
        <v>-9.1958171702927807</v>
      </c>
      <c r="BM50">
        <v>-74.965197303316501</v>
      </c>
      <c r="BN50">
        <v>0</v>
      </c>
      <c r="BO50">
        <v>29069</v>
      </c>
      <c r="BP50">
        <v>12.9892715218049</v>
      </c>
      <c r="BQ50">
        <v>1253.82097710742</v>
      </c>
      <c r="BR50">
        <v>-0.53678625483134401</v>
      </c>
      <c r="BS50">
        <v>-9.9420572433107202E-2</v>
      </c>
      <c r="BW50" s="13"/>
      <c r="BX50" s="13"/>
      <c r="BY50" s="13"/>
      <c r="BZ50" s="13"/>
      <c r="CA50" s="13"/>
      <c r="CB50" s="13"/>
      <c r="CC50" s="13"/>
    </row>
    <row r="51" spans="2:81" x14ac:dyDescent="0.25">
      <c r="Z51" s="2">
        <v>0</v>
      </c>
      <c r="AA51">
        <v>-72.564705025887605</v>
      </c>
      <c r="AB51">
        <v>0</v>
      </c>
      <c r="AC51">
        <v>29495</v>
      </c>
      <c r="AD51">
        <v>11.585294974112299</v>
      </c>
      <c r="AE51">
        <v>1175.8</v>
      </c>
      <c r="AF51">
        <v>-0.27532496533637502</v>
      </c>
      <c r="AG51">
        <v>0.65923849878112695</v>
      </c>
      <c r="AN51">
        <v>-9.1536960748922898</v>
      </c>
      <c r="AO51">
        <v>-74.996303925107696</v>
      </c>
      <c r="AP51">
        <v>0</v>
      </c>
      <c r="AQ51">
        <v>29495</v>
      </c>
      <c r="AR51">
        <v>12.945281134954</v>
      </c>
      <c r="AS51">
        <v>1257.6509387011799</v>
      </c>
      <c r="AT51">
        <v>-0.34818199015976597</v>
      </c>
      <c r="AU51">
        <v>0.193467763130592</v>
      </c>
      <c r="AW51">
        <f t="shared" si="0"/>
        <v>43</v>
      </c>
      <c r="AX51">
        <v>-9.4865415785864507E-3</v>
      </c>
      <c r="AY51">
        <v>-72.471935314988599</v>
      </c>
      <c r="AZ51">
        <v>0</v>
      </c>
      <c r="BA51">
        <v>29571</v>
      </c>
      <c r="BB51">
        <v>11.6780640641194</v>
      </c>
      <c r="BC51">
        <v>1185.63171154018</v>
      </c>
      <c r="BD51">
        <v>0.12023655923965799</v>
      </c>
      <c r="BE51">
        <v>-0.63743392000041199</v>
      </c>
      <c r="BL51">
        <v>-9.2902846844924696</v>
      </c>
      <c r="BM51">
        <v>-74.870729789116794</v>
      </c>
      <c r="BN51">
        <v>0</v>
      </c>
      <c r="BO51">
        <v>29571</v>
      </c>
      <c r="BP51">
        <v>13.1228687615897</v>
      </c>
      <c r="BQ51">
        <v>1265.3611670028899</v>
      </c>
      <c r="BR51">
        <v>-0.70020676529167403</v>
      </c>
      <c r="BS51">
        <v>-0.43352020808305503</v>
      </c>
      <c r="BW51" s="13"/>
      <c r="BX51" s="13"/>
      <c r="BY51" s="13"/>
      <c r="BZ51" s="13"/>
      <c r="CA51" s="13"/>
      <c r="CB51" s="13"/>
      <c r="CC51" s="13"/>
    </row>
    <row r="52" spans="2:81" x14ac:dyDescent="0.25">
      <c r="Z52" s="2">
        <v>0</v>
      </c>
      <c r="AA52">
        <v>-72.482017387154897</v>
      </c>
      <c r="AB52">
        <v>0</v>
      </c>
      <c r="AC52">
        <v>29885</v>
      </c>
      <c r="AD52">
        <v>11.667982612845</v>
      </c>
      <c r="AE52">
        <v>1186.3678660190999</v>
      </c>
      <c r="AF52">
        <v>-0.55203821738830405</v>
      </c>
      <c r="AG52">
        <v>0.67613423740797596</v>
      </c>
      <c r="AN52">
        <v>-9.2281650075767896</v>
      </c>
      <c r="AO52">
        <v>-74.9218349924232</v>
      </c>
      <c r="AP52">
        <v>0</v>
      </c>
      <c r="AQ52">
        <v>29885</v>
      </c>
      <c r="AR52">
        <v>13.050596109531901</v>
      </c>
      <c r="AS52">
        <v>1266.51353782622</v>
      </c>
      <c r="AT52">
        <v>-0.428068839898543</v>
      </c>
      <c r="AU52">
        <v>0.15178290075222001</v>
      </c>
      <c r="AW52">
        <f t="shared" si="0"/>
        <v>44</v>
      </c>
      <c r="AX52">
        <v>-9.4754445838403003E-3</v>
      </c>
      <c r="AY52">
        <v>-72.387160407423593</v>
      </c>
      <c r="AZ52">
        <v>0</v>
      </c>
      <c r="BA52">
        <v>29963</v>
      </c>
      <c r="BB52">
        <v>11.7628389724107</v>
      </c>
      <c r="BC52">
        <v>1196.6342652279</v>
      </c>
      <c r="BD52">
        <v>0.25172139201599603</v>
      </c>
      <c r="BE52">
        <v>-0.64696824726693902</v>
      </c>
      <c r="BL52">
        <v>-9.3660351604787504</v>
      </c>
      <c r="BM52">
        <v>-74.794979313130597</v>
      </c>
      <c r="BN52">
        <v>0</v>
      </c>
      <c r="BO52">
        <v>29963</v>
      </c>
      <c r="BP52">
        <v>13.229996112085701</v>
      </c>
      <c r="BQ52">
        <v>1273.70355485912</v>
      </c>
      <c r="BR52">
        <v>-0.339996012535835</v>
      </c>
      <c r="BS52">
        <v>-0.40044133465452197</v>
      </c>
      <c r="BW52" s="13"/>
      <c r="BX52" s="13"/>
      <c r="BY52" s="13"/>
      <c r="BZ52" s="13"/>
      <c r="CA52" s="13"/>
      <c r="CB52" s="13"/>
      <c r="CC52" s="13"/>
    </row>
    <row r="53" spans="2:81" x14ac:dyDescent="0.25">
      <c r="Z53" s="2">
        <v>0</v>
      </c>
      <c r="AA53">
        <v>-72.460215440155494</v>
      </c>
      <c r="AB53">
        <v>0</v>
      </c>
      <c r="AC53">
        <v>29985</v>
      </c>
      <c r="AD53">
        <v>11.6897845598444</v>
      </c>
      <c r="AE53">
        <v>1189.23213199522</v>
      </c>
      <c r="AF53">
        <v>-0.64061631536331598</v>
      </c>
      <c r="AG53">
        <v>0.46503627127290398</v>
      </c>
      <c r="AN53">
        <v>-9.2475861478931094</v>
      </c>
      <c r="AO53">
        <v>-74.902413852106804</v>
      </c>
      <c r="AP53">
        <v>0</v>
      </c>
      <c r="AQ53">
        <v>29985</v>
      </c>
      <c r="AR53">
        <v>13.078061749564</v>
      </c>
      <c r="AS53">
        <v>1268.49911371656</v>
      </c>
      <c r="AT53">
        <v>-0.45680575346927998</v>
      </c>
      <c r="AU53">
        <v>0.13982294568787601</v>
      </c>
      <c r="AW53">
        <f t="shared" si="0"/>
        <v>45</v>
      </c>
      <c r="AX53">
        <v>-9.4725219367441001E-3</v>
      </c>
      <c r="AY53">
        <v>-72.364832998688797</v>
      </c>
      <c r="AZ53">
        <v>0</v>
      </c>
      <c r="BA53">
        <v>30063</v>
      </c>
      <c r="BB53">
        <v>11.785166381336801</v>
      </c>
      <c r="BC53">
        <v>1199.96543106593</v>
      </c>
      <c r="BD53">
        <v>-0.35655255293170102</v>
      </c>
      <c r="BE53">
        <v>-0.62494219898341896</v>
      </c>
      <c r="BL53">
        <v>-9.3858427389045502</v>
      </c>
      <c r="BM53">
        <v>-74.775171734704799</v>
      </c>
      <c r="BN53">
        <v>0</v>
      </c>
      <c r="BO53">
        <v>30063</v>
      </c>
      <c r="BP53">
        <v>13.2580082581333</v>
      </c>
      <c r="BQ53">
        <v>1276.4042500271701</v>
      </c>
      <c r="BR53">
        <v>-0.31862805888544299</v>
      </c>
      <c r="BS53">
        <v>-0.34212313311258802</v>
      </c>
      <c r="BW53" s="13"/>
      <c r="BX53" s="13"/>
      <c r="BY53" s="13"/>
      <c r="BZ53" s="13"/>
      <c r="CA53" s="13"/>
      <c r="CB53" s="13"/>
      <c r="CC53" s="13"/>
    </row>
    <row r="54" spans="2:81" x14ac:dyDescent="0.25">
      <c r="Z54" s="2">
        <v>0</v>
      </c>
      <c r="AA54">
        <v>-72.458019740539498</v>
      </c>
      <c r="AB54">
        <v>0</v>
      </c>
      <c r="AC54">
        <v>29995</v>
      </c>
      <c r="AD54">
        <v>11.691980259460401</v>
      </c>
      <c r="AE54">
        <v>660.82714726075699</v>
      </c>
      <c r="AF54">
        <v>-0.48264457440032299</v>
      </c>
      <c r="AG54">
        <v>0.27580423987790798</v>
      </c>
      <c r="AN54">
        <v>-9.2495373555821097</v>
      </c>
      <c r="AO54">
        <v>-74.9004626444179</v>
      </c>
      <c r="AP54">
        <v>0</v>
      </c>
      <c r="AQ54">
        <v>29995</v>
      </c>
      <c r="AR54">
        <v>13.0808211739408</v>
      </c>
      <c r="AS54">
        <v>704.79585137621905</v>
      </c>
      <c r="AT54">
        <v>-0.24884033246055301</v>
      </c>
      <c r="AU54">
        <v>6.0699643941957003E-2</v>
      </c>
      <c r="AW54">
        <f t="shared" si="0"/>
        <v>46</v>
      </c>
      <c r="AX54">
        <v>-9.4722311145573196E-3</v>
      </c>
      <c r="AY54">
        <v>-72.362611277892995</v>
      </c>
      <c r="AZ54">
        <v>0</v>
      </c>
      <c r="BA54">
        <v>30073</v>
      </c>
      <c r="BB54">
        <v>11.7873881021517</v>
      </c>
      <c r="BC54">
        <v>666.98271273527598</v>
      </c>
      <c r="BD54">
        <v>-0.146303826350937</v>
      </c>
      <c r="BE54">
        <v>-0.32504467152397298</v>
      </c>
      <c r="BL54">
        <v>-9.3878372700843506</v>
      </c>
      <c r="BM54">
        <v>-74.773177203524995</v>
      </c>
      <c r="BN54">
        <v>0</v>
      </c>
      <c r="BO54">
        <v>30073</v>
      </c>
      <c r="BP54">
        <v>13.260828951178301</v>
      </c>
      <c r="BQ54">
        <v>709.44165334127399</v>
      </c>
      <c r="BR54">
        <v>-0.261467599088824</v>
      </c>
      <c r="BS54">
        <v>-0.20991092866043301</v>
      </c>
      <c r="BW54" s="13"/>
      <c r="BX54" s="13"/>
      <c r="BY54" s="13"/>
      <c r="BZ54" s="13"/>
      <c r="CA54" s="13"/>
      <c r="CB54" s="13"/>
      <c r="CC54" s="13"/>
    </row>
    <row r="55" spans="2:81" x14ac:dyDescent="0.25">
      <c r="Z55" s="2">
        <v>0</v>
      </c>
      <c r="AA55">
        <v>-72.457405978435702</v>
      </c>
      <c r="AB55">
        <v>0</v>
      </c>
      <c r="AC55">
        <v>30005</v>
      </c>
      <c r="AD55">
        <v>11.692594021564201</v>
      </c>
      <c r="AE55">
        <v>660.88714722961402</v>
      </c>
      <c r="AF55">
        <v>-0.527826205842854</v>
      </c>
      <c r="AG55">
        <v>0.26089720157879698</v>
      </c>
      <c r="AN55">
        <v>-9.2500771579410195</v>
      </c>
      <c r="AO55">
        <v>-74.899922842058899</v>
      </c>
      <c r="AP55">
        <v>0</v>
      </c>
      <c r="AQ55">
        <v>30005</v>
      </c>
      <c r="AR55">
        <v>13.0815845697577</v>
      </c>
      <c r="AS55">
        <v>704.86426105071303</v>
      </c>
      <c r="AT55">
        <v>-0.20870318085978001</v>
      </c>
      <c r="AU55">
        <v>0.117457620640048</v>
      </c>
      <c r="AW55">
        <f t="shared" si="0"/>
        <v>47</v>
      </c>
      <c r="AX55">
        <v>-9.4721496871393394E-3</v>
      </c>
      <c r="AY55">
        <v>-72.361989217417204</v>
      </c>
      <c r="AZ55">
        <v>0</v>
      </c>
      <c r="BA55">
        <v>30083</v>
      </c>
      <c r="BB55">
        <v>11.7880101626327</v>
      </c>
      <c r="BC55">
        <v>666.98962688527604</v>
      </c>
      <c r="BD55">
        <v>-0.14582638428773401</v>
      </c>
      <c r="BE55">
        <v>-0.325800915441254</v>
      </c>
      <c r="BL55">
        <v>-9.3883889671443299</v>
      </c>
      <c r="BM55">
        <v>-74.772625506465005</v>
      </c>
      <c r="BN55">
        <v>0</v>
      </c>
      <c r="BO55">
        <v>30083</v>
      </c>
      <c r="BP55">
        <v>13.261609168642901</v>
      </c>
      <c r="BQ55">
        <v>709.60158710672397</v>
      </c>
      <c r="BR55">
        <v>-0.268371078144647</v>
      </c>
      <c r="BS55">
        <v>-0.18838348167171701</v>
      </c>
      <c r="BV55" s="13"/>
      <c r="BW55" s="13"/>
      <c r="BX55" s="13"/>
      <c r="BY55" s="13"/>
      <c r="BZ55" s="13"/>
      <c r="CA55" s="13"/>
      <c r="CB55" s="13"/>
      <c r="CC55" s="13"/>
    </row>
    <row r="56" spans="2:81" x14ac:dyDescent="0.25">
      <c r="Z56" s="2">
        <v>0</v>
      </c>
      <c r="AA56">
        <v>-72.396643296731796</v>
      </c>
      <c r="AB56">
        <v>0</v>
      </c>
      <c r="AC56">
        <v>30993</v>
      </c>
      <c r="AD56">
        <v>11.7533567032681</v>
      </c>
      <c r="AE56">
        <v>665.24337412258797</v>
      </c>
      <c r="AF56">
        <v>-0.45444667539366501</v>
      </c>
      <c r="AG56">
        <v>0.39750418792064102</v>
      </c>
      <c r="AN56">
        <v>-9.3036036338857695</v>
      </c>
      <c r="AO56">
        <v>-74.846396366114206</v>
      </c>
      <c r="AP56">
        <v>0</v>
      </c>
      <c r="AQ56">
        <v>30993</v>
      </c>
      <c r="AR56">
        <v>13.157282437984801</v>
      </c>
      <c r="AS56">
        <v>708.332547460569</v>
      </c>
      <c r="AT56">
        <v>-0.21667735267890101</v>
      </c>
      <c r="AU56">
        <v>7.7784257239787505E-2</v>
      </c>
      <c r="AW56">
        <f t="shared" si="0"/>
        <v>48</v>
      </c>
      <c r="AX56">
        <v>-9.4639897864680599E-3</v>
      </c>
      <c r="AY56">
        <v>-72.299652085520293</v>
      </c>
      <c r="AZ56">
        <v>0</v>
      </c>
      <c r="BA56">
        <v>31076</v>
      </c>
      <c r="BB56">
        <v>11.850347295063701</v>
      </c>
      <c r="BC56">
        <v>672.33322196124595</v>
      </c>
      <c r="BD56">
        <v>0.175641645910634</v>
      </c>
      <c r="BE56">
        <v>-0.55729333763822997</v>
      </c>
      <c r="BL56">
        <v>-9.44309628883369</v>
      </c>
      <c r="BM56">
        <v>-74.717918184775598</v>
      </c>
      <c r="BN56">
        <v>0</v>
      </c>
      <c r="BO56">
        <v>31076</v>
      </c>
      <c r="BP56">
        <v>13.338977004937099</v>
      </c>
      <c r="BQ56">
        <v>712.92673444575905</v>
      </c>
      <c r="BR56">
        <v>-0.44583302919088602</v>
      </c>
      <c r="BS56">
        <v>-0.332866210962178</v>
      </c>
      <c r="BW56" s="13"/>
      <c r="BX56" s="13"/>
      <c r="BY56" s="13"/>
      <c r="BZ56" s="13"/>
      <c r="CA56" s="13"/>
      <c r="CB56" s="13"/>
      <c r="CC56" s="13"/>
    </row>
    <row r="57" spans="2:81" x14ac:dyDescent="0.25">
      <c r="Z57" s="2">
        <v>0</v>
      </c>
      <c r="AA57">
        <v>-72.334080143430199</v>
      </c>
      <c r="AB57">
        <v>0</v>
      </c>
      <c r="AC57">
        <v>31992</v>
      </c>
      <c r="AD57">
        <v>11.8159198565697</v>
      </c>
      <c r="AE57">
        <v>670.16662681173796</v>
      </c>
      <c r="AF57">
        <v>-0.66270657566417501</v>
      </c>
      <c r="AG57">
        <v>0.50699742802911496</v>
      </c>
      <c r="AN57">
        <v>-9.3584620338789595</v>
      </c>
      <c r="AO57">
        <v>-74.791537966120998</v>
      </c>
      <c r="AP57">
        <v>0</v>
      </c>
      <c r="AQ57">
        <v>31992</v>
      </c>
      <c r="AR57">
        <v>13.2348639312653</v>
      </c>
      <c r="AS57">
        <v>712.03510855484797</v>
      </c>
      <c r="AT57">
        <v>-0.19794054326947599</v>
      </c>
      <c r="AU57">
        <v>5.96399129890966E-2</v>
      </c>
      <c r="AW57">
        <f t="shared" si="0"/>
        <v>49</v>
      </c>
      <c r="AX57">
        <v>-9.4555539755434501E-3</v>
      </c>
      <c r="AY57">
        <v>-72.235207151759099</v>
      </c>
      <c r="AZ57">
        <v>0</v>
      </c>
      <c r="BA57">
        <v>32078</v>
      </c>
      <c r="BB57">
        <v>11.914792229376999</v>
      </c>
      <c r="BC57">
        <v>678.17683602248599</v>
      </c>
      <c r="BD57">
        <v>0.13937129346208199</v>
      </c>
      <c r="BE57">
        <v>-0.54390789567031606</v>
      </c>
      <c r="BL57">
        <v>-9.4991524859372696</v>
      </c>
      <c r="BM57">
        <v>-74.661861987672097</v>
      </c>
      <c r="BN57">
        <v>0</v>
      </c>
      <c r="BO57">
        <v>32078</v>
      </c>
      <c r="BP57">
        <v>13.418252439135999</v>
      </c>
      <c r="BQ57">
        <v>716.92389171144396</v>
      </c>
      <c r="BR57">
        <v>-0.38504560305737301</v>
      </c>
      <c r="BS57">
        <v>-0.32141892313446202</v>
      </c>
      <c r="BW57" s="13"/>
      <c r="BX57" s="13"/>
      <c r="BY57" s="13"/>
      <c r="BZ57" s="13"/>
      <c r="CA57" s="13"/>
      <c r="CB57" s="13"/>
      <c r="CC57" s="13"/>
    </row>
    <row r="58" spans="2:81" x14ac:dyDescent="0.25">
      <c r="Z58" s="2">
        <v>0</v>
      </c>
      <c r="AA58">
        <v>-72.270201560567898</v>
      </c>
      <c r="AB58">
        <v>0</v>
      </c>
      <c r="AC58">
        <v>32991</v>
      </c>
      <c r="AD58">
        <v>11.879798439431999</v>
      </c>
      <c r="AE58">
        <v>675.33558633207895</v>
      </c>
      <c r="AF58">
        <v>-0.56399725024382497</v>
      </c>
      <c r="AG58">
        <v>0.54483218394454003</v>
      </c>
      <c r="AN58">
        <v>-9.4142226115768093</v>
      </c>
      <c r="AO58">
        <v>-74.735777388423102</v>
      </c>
      <c r="AP58">
        <v>0</v>
      </c>
      <c r="AQ58">
        <v>32991</v>
      </c>
      <c r="AR58">
        <v>13.3137212964913</v>
      </c>
      <c r="AS58">
        <v>716.03688922194499</v>
      </c>
      <c r="AT58">
        <v>-0.37795906930969603</v>
      </c>
      <c r="AU58">
        <v>6.6320810681154405E-2</v>
      </c>
      <c r="AW58">
        <f t="shared" si="0"/>
        <v>50</v>
      </c>
      <c r="AX58">
        <v>-9.4469088815405007E-3</v>
      </c>
      <c r="AY58">
        <v>-72.169163410930693</v>
      </c>
      <c r="AZ58">
        <v>0</v>
      </c>
      <c r="BA58">
        <v>33080</v>
      </c>
      <c r="BB58">
        <v>11.980835970771199</v>
      </c>
      <c r="BC58">
        <v>684.69680919575205</v>
      </c>
      <c r="BD58">
        <v>0.12320143401983</v>
      </c>
      <c r="BE58">
        <v>-0.56075968697912004</v>
      </c>
      <c r="BL58">
        <v>-9.5561586078528702</v>
      </c>
      <c r="BM58">
        <v>-74.604855865756505</v>
      </c>
      <c r="BN58">
        <v>0</v>
      </c>
      <c r="BO58">
        <v>33080</v>
      </c>
      <c r="BP58">
        <v>13.498871269887299</v>
      </c>
      <c r="BQ58">
        <v>720.81561678272101</v>
      </c>
      <c r="BR58">
        <v>-0.48405667413523501</v>
      </c>
      <c r="BS58">
        <v>-0.25791998291030799</v>
      </c>
      <c r="BW58" s="13"/>
      <c r="BX58" s="13"/>
      <c r="BY58" s="13"/>
      <c r="BZ58" s="13"/>
      <c r="CA58" s="13"/>
      <c r="CB58" s="13"/>
      <c r="CC58" s="13"/>
    </row>
    <row r="59" spans="2:81" x14ac:dyDescent="0.25">
      <c r="Z59" s="2">
        <v>0</v>
      </c>
      <c r="AA59">
        <v>-72.204863457177794</v>
      </c>
      <c r="AB59">
        <v>0</v>
      </c>
      <c r="AC59">
        <v>33990</v>
      </c>
      <c r="AD59">
        <v>11.9451365428221</v>
      </c>
      <c r="AE59">
        <v>681.58135361406005</v>
      </c>
      <c r="AF59">
        <v>-0.55974335710016399</v>
      </c>
      <c r="AG59">
        <v>0.55269859209074701</v>
      </c>
      <c r="AN59">
        <v>-9.4709012594470892</v>
      </c>
      <c r="AO59">
        <v>-74.679098740552902</v>
      </c>
      <c r="AP59">
        <v>0</v>
      </c>
      <c r="AQ59">
        <v>33990</v>
      </c>
      <c r="AR59">
        <v>13.3938770090065</v>
      </c>
      <c r="AS59">
        <v>719.77175851314303</v>
      </c>
      <c r="AT59">
        <v>-0.369928830460929</v>
      </c>
      <c r="AU59">
        <v>4.9429603720662199E-2</v>
      </c>
      <c r="AW59">
        <f t="shared" si="0"/>
        <v>51</v>
      </c>
      <c r="AX59">
        <v>-9.4380192251609703E-3</v>
      </c>
      <c r="AY59">
        <v>-72.101251348692401</v>
      </c>
      <c r="AZ59">
        <v>0</v>
      </c>
      <c r="BA59">
        <v>34082</v>
      </c>
      <c r="BB59">
        <v>12.0487480335914</v>
      </c>
      <c r="BC59">
        <v>691.19287120509705</v>
      </c>
      <c r="BD59">
        <v>0.34784803799363301</v>
      </c>
      <c r="BE59">
        <v>-0.93250505336043699</v>
      </c>
      <c r="BL59">
        <v>-9.6140966968154</v>
      </c>
      <c r="BM59">
        <v>-74.546917776793904</v>
      </c>
      <c r="BN59">
        <v>0</v>
      </c>
      <c r="BO59">
        <v>34082</v>
      </c>
      <c r="BP59">
        <v>13.5808081010761</v>
      </c>
      <c r="BQ59">
        <v>724.94888967050201</v>
      </c>
      <c r="BR59">
        <v>-0.50329400596003204</v>
      </c>
      <c r="BS59">
        <v>-0.48155165192383398</v>
      </c>
      <c r="BW59" s="13"/>
      <c r="BX59" s="13"/>
      <c r="BY59" s="13"/>
      <c r="BZ59" s="13"/>
      <c r="CA59" s="13"/>
      <c r="CB59" s="13"/>
      <c r="CC59" s="13"/>
    </row>
    <row r="60" spans="2:81" x14ac:dyDescent="0.25">
      <c r="Z60" s="2">
        <v>0</v>
      </c>
      <c r="AA60">
        <v>-72.138453113904802</v>
      </c>
      <c r="AB60">
        <v>0</v>
      </c>
      <c r="AC60">
        <v>34983</v>
      </c>
      <c r="AD60">
        <v>12.0115468860951</v>
      </c>
      <c r="AE60">
        <v>688.29491609615297</v>
      </c>
      <c r="AF60">
        <v>-0.33687621178814497</v>
      </c>
      <c r="AG60">
        <v>0.47392279805790799</v>
      </c>
      <c r="AN60">
        <v>-9.5279017616285095</v>
      </c>
      <c r="AO60">
        <v>-74.622098238371393</v>
      </c>
      <c r="AP60">
        <v>0</v>
      </c>
      <c r="AQ60">
        <v>34983</v>
      </c>
      <c r="AR60">
        <v>13.474487892253499</v>
      </c>
      <c r="AS60">
        <v>723.43843127322805</v>
      </c>
      <c r="AT60">
        <v>-0.500896215837771</v>
      </c>
      <c r="AU60">
        <v>5.9551541581334598E-2</v>
      </c>
      <c r="AW60">
        <f t="shared" si="0"/>
        <v>52</v>
      </c>
      <c r="AX60">
        <v>-9.4289756303013606E-3</v>
      </c>
      <c r="AY60">
        <v>-72.032163281534196</v>
      </c>
      <c r="AZ60">
        <v>0</v>
      </c>
      <c r="BA60">
        <v>35072</v>
      </c>
      <c r="BB60">
        <v>12.117836101341499</v>
      </c>
      <c r="BC60">
        <v>699.64235275439501</v>
      </c>
      <c r="BD60">
        <v>0.14571338705409301</v>
      </c>
      <c r="BE60">
        <v>-0.705255781475845</v>
      </c>
      <c r="BL60">
        <v>-9.6724701110143503</v>
      </c>
      <c r="BM60">
        <v>-74.488544362594993</v>
      </c>
      <c r="BN60">
        <v>0</v>
      </c>
      <c r="BO60">
        <v>35072</v>
      </c>
      <c r="BP60">
        <v>13.6633605751183</v>
      </c>
      <c r="BQ60">
        <v>729.02959923727201</v>
      </c>
      <c r="BR60">
        <v>-0.41042405343167598</v>
      </c>
      <c r="BS60">
        <v>-0.476728110164026</v>
      </c>
      <c r="BW60" s="13"/>
      <c r="BX60" s="13"/>
      <c r="BY60" s="13"/>
      <c r="BZ60" s="13"/>
      <c r="CA60" s="13"/>
      <c r="CB60" s="13"/>
      <c r="CC60" s="13"/>
    </row>
    <row r="61" spans="2:81" x14ac:dyDescent="0.25">
      <c r="Z61" s="2">
        <v>0</v>
      </c>
      <c r="AA61">
        <v>-72.137762994188293</v>
      </c>
      <c r="AB61">
        <v>0</v>
      </c>
      <c r="AC61">
        <v>34993</v>
      </c>
      <c r="AD61">
        <v>12.012237005811601</v>
      </c>
      <c r="AE61">
        <v>1239.0711888360199</v>
      </c>
      <c r="AF61">
        <v>-0.62691387920073405</v>
      </c>
      <c r="AG61">
        <v>0.85384057406917302</v>
      </c>
      <c r="AN61">
        <v>-9.5284862356052198</v>
      </c>
      <c r="AO61">
        <v>-74.621513764394706</v>
      </c>
      <c r="AP61">
        <v>0</v>
      </c>
      <c r="AQ61">
        <v>34993</v>
      </c>
      <c r="AR61">
        <v>13.475314463278201</v>
      </c>
      <c r="AS61">
        <v>1302.5972335097899</v>
      </c>
      <c r="AT61">
        <v>-0.63486435528742102</v>
      </c>
      <c r="AU61">
        <v>8.6844224158358005E-2</v>
      </c>
      <c r="AW61">
        <f t="shared" si="0"/>
        <v>53</v>
      </c>
      <c r="AX61">
        <v>-9.4288819331818305E-3</v>
      </c>
      <c r="AY61">
        <v>-72.0314474873188</v>
      </c>
      <c r="AZ61">
        <v>0</v>
      </c>
      <c r="BA61">
        <v>35082</v>
      </c>
      <c r="BB61">
        <v>12.118551895563099</v>
      </c>
      <c r="BC61">
        <v>1259.3308853656999</v>
      </c>
      <c r="BD61">
        <v>0.38773943837221703</v>
      </c>
      <c r="BE61">
        <v>-1.2671696000493899</v>
      </c>
      <c r="BL61">
        <v>-9.6730693521123801</v>
      </c>
      <c r="BM61">
        <v>-74.487945121496907</v>
      </c>
      <c r="BN61">
        <v>0</v>
      </c>
      <c r="BO61">
        <v>35082</v>
      </c>
      <c r="BP61">
        <v>13.6642080300063</v>
      </c>
      <c r="BQ61">
        <v>1312.4582403116101</v>
      </c>
      <c r="BR61">
        <v>-1.0774957583448901</v>
      </c>
      <c r="BS61">
        <v>-0.77135075246154305</v>
      </c>
      <c r="BW61" s="13"/>
      <c r="BX61" s="13"/>
      <c r="BY61" s="13"/>
      <c r="BZ61" s="13"/>
      <c r="CA61" s="13"/>
      <c r="CB61" s="13"/>
      <c r="CC61" s="13"/>
    </row>
    <row r="62" spans="2:81" x14ac:dyDescent="0.25">
      <c r="Z62" s="2">
        <v>0</v>
      </c>
      <c r="AA62">
        <v>-72.135273807483898</v>
      </c>
      <c r="AB62">
        <v>0</v>
      </c>
      <c r="AC62">
        <v>35003</v>
      </c>
      <c r="AD62">
        <v>12.014726192515999</v>
      </c>
      <c r="AE62">
        <v>1239.57118974633</v>
      </c>
      <c r="AF62">
        <v>-0.47769106153342</v>
      </c>
      <c r="AG62">
        <v>0.90452411397570098</v>
      </c>
      <c r="AN62">
        <v>-9.5306069135348501</v>
      </c>
      <c r="AO62">
        <v>-74.619393086465095</v>
      </c>
      <c r="AP62">
        <v>0</v>
      </c>
      <c r="AQ62">
        <v>35003</v>
      </c>
      <c r="AR62">
        <v>13.4783135547677</v>
      </c>
      <c r="AS62">
        <v>1302.7967116431</v>
      </c>
      <c r="AT62">
        <v>-0.61109289382046506</v>
      </c>
      <c r="AU62">
        <v>0.14421334220822299</v>
      </c>
      <c r="AW62">
        <f t="shared" si="0"/>
        <v>54</v>
      </c>
      <c r="AX62">
        <v>-9.4285440099992502E-3</v>
      </c>
      <c r="AY62">
        <v>-72.028865940943305</v>
      </c>
      <c r="AZ62">
        <v>0</v>
      </c>
      <c r="BA62">
        <v>35092</v>
      </c>
      <c r="BB62">
        <v>12.1211334419606</v>
      </c>
      <c r="BC62">
        <v>1260.2</v>
      </c>
      <c r="BD62">
        <v>9.9775888464533197E-2</v>
      </c>
      <c r="BE62">
        <v>-1.25340803184089</v>
      </c>
      <c r="BL62">
        <v>-9.6752451118249105</v>
      </c>
      <c r="BM62">
        <v>-74.485769361784406</v>
      </c>
      <c r="BN62">
        <v>0</v>
      </c>
      <c r="BO62">
        <v>35092</v>
      </c>
      <c r="BP62">
        <v>13.6672850189002</v>
      </c>
      <c r="BQ62">
        <v>1313.0400867071301</v>
      </c>
      <c r="BR62">
        <v>-1.02076444179213</v>
      </c>
      <c r="BS62">
        <v>-0.82015359316452896</v>
      </c>
      <c r="BW62" s="13"/>
      <c r="BX62" s="13"/>
      <c r="BY62" s="13"/>
      <c r="BZ62" s="13"/>
      <c r="CA62" s="13"/>
      <c r="CB62" s="13"/>
      <c r="CC62" s="13"/>
    </row>
    <row r="63" spans="2:81" x14ac:dyDescent="0.25">
      <c r="Z63" s="2">
        <v>0</v>
      </c>
      <c r="AA63">
        <v>-72.110354072501593</v>
      </c>
      <c r="AB63">
        <v>0</v>
      </c>
      <c r="AC63">
        <v>35103</v>
      </c>
      <c r="AD63">
        <v>12.039645927498301</v>
      </c>
      <c r="AE63">
        <v>1244.3</v>
      </c>
      <c r="AF63">
        <v>-0.54839067890371795</v>
      </c>
      <c r="AG63">
        <v>0.93141252690968301</v>
      </c>
      <c r="AN63">
        <v>-9.5518282942651407</v>
      </c>
      <c r="AO63">
        <v>-74.598171705734799</v>
      </c>
      <c r="AP63">
        <v>0</v>
      </c>
      <c r="AQ63">
        <v>35103</v>
      </c>
      <c r="AR63">
        <v>13.5083251192088</v>
      </c>
      <c r="AS63">
        <v>1305.39145100516</v>
      </c>
      <c r="AT63">
        <v>-0.52480016880437996</v>
      </c>
      <c r="AU63">
        <v>0.13309656952448401</v>
      </c>
      <c r="AW63">
        <f t="shared" si="0"/>
        <v>55</v>
      </c>
      <c r="AX63">
        <v>-9.4251182889080395E-3</v>
      </c>
      <c r="AY63">
        <v>-72.002695324889999</v>
      </c>
      <c r="AZ63">
        <v>0</v>
      </c>
      <c r="BA63">
        <v>35192</v>
      </c>
      <c r="BB63">
        <v>12.1473040582382</v>
      </c>
      <c r="BC63">
        <v>1266.83098517905</v>
      </c>
      <c r="BD63">
        <v>0.66871066224121201</v>
      </c>
      <c r="BE63">
        <v>-1.2957842198312</v>
      </c>
      <c r="BL63">
        <v>-9.6970422062564197</v>
      </c>
      <c r="BM63">
        <v>-74.463972267352901</v>
      </c>
      <c r="BN63">
        <v>0</v>
      </c>
      <c r="BO63">
        <v>35192</v>
      </c>
      <c r="BP63">
        <v>13.6981107654656</v>
      </c>
      <c r="BQ63">
        <v>1315.62934641727</v>
      </c>
      <c r="BR63">
        <v>-0.85140169783318398</v>
      </c>
      <c r="BS63">
        <v>-0.83437186261860896</v>
      </c>
      <c r="BW63" s="13"/>
      <c r="BX63" s="13"/>
      <c r="BY63" s="13"/>
      <c r="BZ63" s="13"/>
      <c r="CA63" s="13"/>
      <c r="CB63" s="13"/>
      <c r="CC63" s="13"/>
    </row>
    <row r="64" spans="2:81" x14ac:dyDescent="0.25">
      <c r="Z64" s="2">
        <v>0</v>
      </c>
      <c r="AA64">
        <v>-72.012025213563106</v>
      </c>
      <c r="AB64">
        <v>0</v>
      </c>
      <c r="AC64">
        <v>35494</v>
      </c>
      <c r="AD64">
        <v>12.1379747864368</v>
      </c>
      <c r="AE64">
        <v>1266.2678760966301</v>
      </c>
      <c r="AF64">
        <v>-0.68847854542324205</v>
      </c>
      <c r="AG64">
        <v>0.92872094444352504</v>
      </c>
      <c r="AN64">
        <v>-9.6351418921467697</v>
      </c>
      <c r="AO64">
        <v>-74.5148581078532</v>
      </c>
      <c r="AP64">
        <v>0</v>
      </c>
      <c r="AQ64">
        <v>35494</v>
      </c>
      <c r="AR64">
        <v>13.6261483392631</v>
      </c>
      <c r="AS64">
        <v>1316.3243758680801</v>
      </c>
      <c r="AT64">
        <v>-0.87700970425144797</v>
      </c>
      <c r="AU64">
        <v>0.17766491051312</v>
      </c>
      <c r="AW64">
        <f t="shared" si="0"/>
        <v>56</v>
      </c>
      <c r="AX64">
        <v>-9.4115451417055001E-3</v>
      </c>
      <c r="AY64">
        <v>-71.899003980901696</v>
      </c>
      <c r="AZ64">
        <v>0</v>
      </c>
      <c r="BA64">
        <v>35583</v>
      </c>
      <c r="BB64">
        <v>12.250995403114899</v>
      </c>
      <c r="BC64">
        <v>1295.67275023037</v>
      </c>
      <c r="BD64">
        <v>0.62573679520814596</v>
      </c>
      <c r="BE64">
        <v>-0.97038516875475</v>
      </c>
      <c r="BL64">
        <v>-9.7825862334755396</v>
      </c>
      <c r="BM64">
        <v>-74.3784282401338</v>
      </c>
      <c r="BN64">
        <v>0</v>
      </c>
      <c r="BO64">
        <v>35583</v>
      </c>
      <c r="BP64">
        <v>13.8190882889389</v>
      </c>
      <c r="BQ64">
        <v>1327.4734212952101</v>
      </c>
      <c r="BR64">
        <v>-0.43160795561031601</v>
      </c>
      <c r="BS64">
        <v>-0.67408968109797296</v>
      </c>
      <c r="BW64" s="13"/>
      <c r="BX64" s="13"/>
      <c r="BY64" s="13"/>
      <c r="BZ64" s="13"/>
      <c r="CA64" s="13"/>
      <c r="CB64" s="13"/>
      <c r="CC64" s="13"/>
    </row>
    <row r="65" spans="26:81" x14ac:dyDescent="0.25">
      <c r="Z65" s="2">
        <v>0</v>
      </c>
      <c r="AA65">
        <v>-71.879084196803504</v>
      </c>
      <c r="AB65">
        <v>0</v>
      </c>
      <c r="AC65">
        <v>35996</v>
      </c>
      <c r="AD65">
        <v>12.270915803196401</v>
      </c>
      <c r="AE65">
        <v>1304.76786311862</v>
      </c>
      <c r="AF65">
        <v>-0.76350326277108105</v>
      </c>
      <c r="AG65">
        <v>0.92945208507321597</v>
      </c>
      <c r="AN65">
        <v>-9.7448839310888999</v>
      </c>
      <c r="AO65">
        <v>-74.405116068911099</v>
      </c>
      <c r="AP65">
        <v>0</v>
      </c>
      <c r="AQ65">
        <v>35996</v>
      </c>
      <c r="AR65">
        <v>13.781347019097501</v>
      </c>
      <c r="AS65">
        <v>1331.5078858761899</v>
      </c>
      <c r="AT65">
        <v>-0.81971516289212598</v>
      </c>
      <c r="AU65">
        <v>0.15652707560338999</v>
      </c>
      <c r="AW65">
        <f t="shared" si="0"/>
        <v>57</v>
      </c>
      <c r="AX65">
        <v>-9.3928996498425094E-3</v>
      </c>
      <c r="AY65">
        <v>-71.756562726729598</v>
      </c>
      <c r="AZ65">
        <v>0</v>
      </c>
      <c r="BA65">
        <v>36085</v>
      </c>
      <c r="BB65">
        <v>12.3934366585073</v>
      </c>
      <c r="BC65">
        <v>1351.7472547165401</v>
      </c>
      <c r="BD65">
        <v>0.42064460725165698</v>
      </c>
      <c r="BE65">
        <v>-1.09861503061663</v>
      </c>
      <c r="BL65">
        <v>-9.8954618498119906</v>
      </c>
      <c r="BM65">
        <v>-74.265552623797305</v>
      </c>
      <c r="BN65">
        <v>0</v>
      </c>
      <c r="BO65">
        <v>36085</v>
      </c>
      <c r="BP65">
        <v>13.9787185164231</v>
      </c>
      <c r="BQ65">
        <v>1343.8688570870199</v>
      </c>
      <c r="BR65">
        <v>-0.86244160271301795</v>
      </c>
      <c r="BS65">
        <v>-0.59344166431409695</v>
      </c>
      <c r="BW65" s="13"/>
      <c r="BX65" s="13"/>
      <c r="BY65" s="13"/>
      <c r="BZ65" s="13"/>
      <c r="CA65" s="13"/>
      <c r="CB65" s="13"/>
      <c r="CC65" s="13"/>
    </row>
    <row r="66" spans="26:81" x14ac:dyDescent="0.25">
      <c r="Z66" s="2">
        <v>0</v>
      </c>
      <c r="AA66">
        <v>-71.587710897737296</v>
      </c>
      <c r="AB66">
        <v>0</v>
      </c>
      <c r="AC66">
        <v>36999</v>
      </c>
      <c r="AD66">
        <v>12.5622891022626</v>
      </c>
      <c r="AE66">
        <v>1491.27806342091</v>
      </c>
      <c r="AF66">
        <v>-1.3452249772544</v>
      </c>
      <c r="AG66">
        <v>1.1264900691239801</v>
      </c>
      <c r="AN66">
        <v>-9.9726493644742895</v>
      </c>
      <c r="AO66">
        <v>-74.177350635525698</v>
      </c>
      <c r="AP66">
        <v>0</v>
      </c>
      <c r="AQ66">
        <v>36999</v>
      </c>
      <c r="AR66">
        <v>14.1034559840309</v>
      </c>
      <c r="AS66">
        <v>1365.56059451909</v>
      </c>
      <c r="AT66">
        <v>-0.70111137929787004</v>
      </c>
      <c r="AU66">
        <v>0.22241234754254299</v>
      </c>
      <c r="AW66">
        <f t="shared" si="0"/>
        <v>58</v>
      </c>
      <c r="AX66">
        <v>-9.3504497668610194E-3</v>
      </c>
      <c r="AY66">
        <v>-71.432269078925401</v>
      </c>
      <c r="AZ66">
        <v>0</v>
      </c>
      <c r="BA66">
        <v>37088</v>
      </c>
      <c r="BB66">
        <v>12.7177303090898</v>
      </c>
      <c r="BC66">
        <v>1975.3367095480501</v>
      </c>
      <c r="BD66">
        <v>-3.23136574239359</v>
      </c>
      <c r="BE66">
        <v>-1.3528465128706999</v>
      </c>
      <c r="BL66">
        <v>-10.1301395570575</v>
      </c>
      <c r="BM66">
        <v>-74.030874916551795</v>
      </c>
      <c r="BN66">
        <v>0</v>
      </c>
      <c r="BO66">
        <v>37088</v>
      </c>
      <c r="BP66">
        <v>14.3106029127963</v>
      </c>
      <c r="BQ66">
        <v>1383.43994066045</v>
      </c>
      <c r="BR66">
        <v>-0.203498474342623</v>
      </c>
      <c r="BS66">
        <v>-0.64284041925513702</v>
      </c>
      <c r="BW66" s="13"/>
      <c r="BX66" s="13"/>
      <c r="BY66" s="13"/>
      <c r="BZ66" s="13"/>
      <c r="CA66" s="13"/>
      <c r="CB66" s="13"/>
      <c r="CC66" s="13"/>
    </row>
    <row r="67" spans="26:81" x14ac:dyDescent="0.25">
      <c r="AW67">
        <f t="shared" si="0"/>
        <v>59</v>
      </c>
      <c r="BL67">
        <v>-10.386966791706801</v>
      </c>
      <c r="BM67">
        <v>-73.774047681902502</v>
      </c>
      <c r="BN67">
        <v>0</v>
      </c>
      <c r="BO67">
        <v>38061</v>
      </c>
      <c r="BP67">
        <v>14.6738114712242</v>
      </c>
      <c r="BQ67">
        <v>1463.32340387975</v>
      </c>
      <c r="BR67">
        <v>0.57975744355987002</v>
      </c>
      <c r="BS67">
        <v>-0.44806247930430299</v>
      </c>
      <c r="BW67" s="13"/>
      <c r="BX67" s="13"/>
      <c r="BY67" s="13"/>
      <c r="BZ67" s="13"/>
      <c r="CA67" s="13"/>
      <c r="CB67" s="13"/>
      <c r="CC67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digitizedData</vt:lpstr>
      <vt:lpstr>BeachMarksvsPrediction</vt:lpstr>
      <vt:lpstr>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loghin</dc:creator>
  <cp:lastModifiedBy>Adrian Loghin</cp:lastModifiedBy>
  <dcterms:created xsi:type="dcterms:W3CDTF">2022-01-18T02:07:11Z</dcterms:created>
  <dcterms:modified xsi:type="dcterms:W3CDTF">2023-09-21T14:17:36Z</dcterms:modified>
</cp:coreProperties>
</file>