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rianloghin\projects\Pipe_Zongchen\Docs\forERSI\"/>
    </mc:Choice>
  </mc:AlternateContent>
  <xr:revisionPtr revIDLastSave="0" documentId="13_ncr:1_{6FFA2588-FDCA-4D2E-B4E1-95BAAC9EB3C7}" xr6:coauthVersionLast="47" xr6:coauthVersionMax="47" xr10:uidLastSave="{00000000-0000-0000-0000-000000000000}"/>
  <bookViews>
    <workbookView xWindow="-120" yWindow="-120" windowWidth="29040" windowHeight="15840" tabRatio="926" activeTab="2" xr2:uid="{B30EEA75-8422-4A83-95BF-D22217F68E86}"/>
  </bookViews>
  <sheets>
    <sheet name="digitizedData2" sheetId="4" r:id="rId1"/>
    <sheet name="BeachMarksvsPrediction" sheetId="17" r:id="rId2"/>
    <sheet name="comparison" sheetId="11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11" l="1"/>
  <c r="BI5" i="11"/>
  <c r="DE12" i="11" l="1"/>
  <c r="DF12" i="11"/>
  <c r="DE13" i="11"/>
  <c r="DF13" i="11"/>
  <c r="DE14" i="11"/>
  <c r="DF14" i="11"/>
  <c r="DE15" i="11"/>
  <c r="DF15" i="11"/>
  <c r="DE16" i="11"/>
  <c r="DF16" i="11"/>
  <c r="DE17" i="11"/>
  <c r="DG17" i="11" s="1"/>
  <c r="DF17" i="11"/>
  <c r="DE18" i="11"/>
  <c r="DF18" i="11"/>
  <c r="DE19" i="11"/>
  <c r="DF19" i="11"/>
  <c r="DE20" i="11"/>
  <c r="DF20" i="11"/>
  <c r="DE21" i="11"/>
  <c r="DF21" i="11"/>
  <c r="DE22" i="11"/>
  <c r="DG22" i="11" s="1"/>
  <c r="DF22" i="11"/>
  <c r="DE23" i="11"/>
  <c r="DF23" i="11"/>
  <c r="DE24" i="11"/>
  <c r="DF24" i="11"/>
  <c r="DE25" i="11"/>
  <c r="DG25" i="11" s="1"/>
  <c r="DF25" i="11"/>
  <c r="DE26" i="11"/>
  <c r="DF26" i="11"/>
  <c r="DE27" i="11"/>
  <c r="DF27" i="11"/>
  <c r="DE28" i="11"/>
  <c r="DF28" i="11"/>
  <c r="DE29" i="11"/>
  <c r="DF29" i="11"/>
  <c r="DE30" i="11"/>
  <c r="DG30" i="11" s="1"/>
  <c r="DF30" i="11"/>
  <c r="DE31" i="11"/>
  <c r="DF31" i="11"/>
  <c r="DF11" i="11"/>
  <c r="DE11" i="11"/>
  <c r="DG11" i="11" s="1"/>
  <c r="DG14" i="11" l="1"/>
  <c r="DG29" i="11"/>
  <c r="DG21" i="11"/>
  <c r="DG13" i="11"/>
  <c r="DG19" i="11"/>
  <c r="DG28" i="11"/>
  <c r="DG20" i="11"/>
  <c r="DG12" i="11"/>
  <c r="DG26" i="11"/>
  <c r="DG18" i="11"/>
  <c r="DG24" i="11"/>
  <c r="DG16" i="11"/>
  <c r="DG23" i="11"/>
  <c r="DG15" i="11"/>
  <c r="DG27" i="11"/>
  <c r="DG31" i="11"/>
  <c r="BI192" i="11" l="1"/>
  <c r="BJ192" i="11"/>
  <c r="BI193" i="11"/>
  <c r="BJ193" i="11"/>
  <c r="BK193" i="11" s="1"/>
  <c r="BI194" i="11"/>
  <c r="BJ194" i="11"/>
  <c r="BK194" i="11" s="1"/>
  <c r="BI195" i="11"/>
  <c r="BJ195" i="11"/>
  <c r="BK195" i="11" s="1"/>
  <c r="BI196" i="11"/>
  <c r="BJ196" i="11"/>
  <c r="BL196" i="11" s="1"/>
  <c r="BI197" i="11"/>
  <c r="BJ197" i="11"/>
  <c r="BZ9" i="11"/>
  <c r="BZ10" i="11"/>
  <c r="BZ11" i="11"/>
  <c r="BZ12" i="11"/>
  <c r="BZ13" i="11"/>
  <c r="BZ14" i="11"/>
  <c r="BZ15" i="11"/>
  <c r="BZ16" i="11"/>
  <c r="BN9" i="11"/>
  <c r="BN10" i="11" s="1"/>
  <c r="BN11" i="11" s="1"/>
  <c r="BN12" i="11" s="1"/>
  <c r="BN13" i="11" s="1"/>
  <c r="BN14" i="11" s="1"/>
  <c r="BN15" i="11" s="1"/>
  <c r="BN16" i="11" s="1"/>
  <c r="BN17" i="11" s="1"/>
  <c r="BN18" i="11" s="1"/>
  <c r="BN19" i="11" s="1"/>
  <c r="BN20" i="11" s="1"/>
  <c r="BN21" i="11" s="1"/>
  <c r="BN22" i="11" s="1"/>
  <c r="BN23" i="11" s="1"/>
  <c r="BN24" i="11" s="1"/>
  <c r="BX9" i="11"/>
  <c r="BX16" i="11"/>
  <c r="BX15" i="11"/>
  <c r="BX14" i="11"/>
  <c r="BX13" i="11"/>
  <c r="BX12" i="11"/>
  <c r="BX11" i="11"/>
  <c r="BX10" i="11"/>
  <c r="BX8" i="11"/>
  <c r="BZ8" i="11"/>
  <c r="BL193" i="11" l="1"/>
  <c r="BL192" i="11"/>
  <c r="BK197" i="11"/>
  <c r="BL195" i="11"/>
  <c r="BL197" i="11"/>
  <c r="BL194" i="11"/>
  <c r="BK192" i="11"/>
  <c r="BK196" i="11"/>
  <c r="CA9" i="11"/>
  <c r="BN25" i="11"/>
  <c r="BN26" i="11" s="1"/>
  <c r="BN27" i="11" s="1"/>
  <c r="BN28" i="11" s="1"/>
  <c r="BN29" i="11" s="1"/>
  <c r="BN30" i="11" s="1"/>
  <c r="BN31" i="11" s="1"/>
  <c r="BI180" i="11"/>
  <c r="BJ180" i="11"/>
  <c r="BI181" i="11"/>
  <c r="BJ181" i="11"/>
  <c r="BI182" i="11"/>
  <c r="BJ182" i="11"/>
  <c r="BI183" i="11"/>
  <c r="BJ183" i="11"/>
  <c r="BI184" i="11"/>
  <c r="BJ184" i="11"/>
  <c r="BI185" i="11"/>
  <c r="BJ185" i="11"/>
  <c r="BI186" i="11"/>
  <c r="BJ186" i="11"/>
  <c r="BI187" i="11"/>
  <c r="BJ187" i="11"/>
  <c r="BI188" i="11"/>
  <c r="BJ188" i="11"/>
  <c r="BI189" i="11"/>
  <c r="BJ189" i="11"/>
  <c r="BI190" i="11"/>
  <c r="BJ190" i="11"/>
  <c r="BI191" i="11"/>
  <c r="BJ191" i="11"/>
  <c r="BI9" i="11"/>
  <c r="BJ9" i="11"/>
  <c r="BI10" i="11"/>
  <c r="BJ10" i="11"/>
  <c r="BI11" i="11"/>
  <c r="BJ11" i="11"/>
  <c r="BI12" i="11"/>
  <c r="BJ12" i="11"/>
  <c r="BI13" i="11"/>
  <c r="BJ13" i="11"/>
  <c r="BI14" i="11"/>
  <c r="BJ14" i="11"/>
  <c r="BI15" i="11"/>
  <c r="BJ15" i="11"/>
  <c r="BI16" i="11"/>
  <c r="BJ16" i="11"/>
  <c r="BI17" i="11"/>
  <c r="BJ17" i="11"/>
  <c r="BI18" i="11"/>
  <c r="BJ18" i="11"/>
  <c r="BI19" i="11"/>
  <c r="BJ19" i="11"/>
  <c r="BI20" i="11"/>
  <c r="BJ20" i="11"/>
  <c r="BI21" i="11"/>
  <c r="BJ21" i="11"/>
  <c r="BI22" i="11"/>
  <c r="BJ22" i="11"/>
  <c r="BI23" i="11"/>
  <c r="BJ23" i="11"/>
  <c r="BI24" i="11"/>
  <c r="BJ24" i="11"/>
  <c r="BI25" i="11"/>
  <c r="BJ25" i="11"/>
  <c r="BI26" i="11"/>
  <c r="BJ26" i="11"/>
  <c r="BI27" i="11"/>
  <c r="BJ27" i="11"/>
  <c r="BI28" i="11"/>
  <c r="BJ28" i="11"/>
  <c r="BI29" i="11"/>
  <c r="BJ29" i="11"/>
  <c r="BI30" i="11"/>
  <c r="BJ30" i="11"/>
  <c r="BI31" i="11"/>
  <c r="BJ31" i="11"/>
  <c r="BI32" i="11"/>
  <c r="BJ32" i="11"/>
  <c r="BI33" i="11"/>
  <c r="BJ33" i="11"/>
  <c r="BI34" i="11"/>
  <c r="BJ34" i="11"/>
  <c r="BI35" i="11"/>
  <c r="BJ35" i="11"/>
  <c r="BI36" i="11"/>
  <c r="BJ36" i="11"/>
  <c r="BI37" i="11"/>
  <c r="BJ37" i="11"/>
  <c r="BI38" i="11"/>
  <c r="BJ38" i="11"/>
  <c r="BI39" i="11"/>
  <c r="BL39" i="11" s="1"/>
  <c r="BJ39" i="11"/>
  <c r="BI40" i="11"/>
  <c r="BJ40" i="11"/>
  <c r="BI41" i="11"/>
  <c r="BJ41" i="11"/>
  <c r="BI42" i="11"/>
  <c r="BJ42" i="11"/>
  <c r="BI43" i="11"/>
  <c r="BJ43" i="11"/>
  <c r="BI44" i="11"/>
  <c r="BJ44" i="11"/>
  <c r="BI45" i="11"/>
  <c r="BJ45" i="11"/>
  <c r="BI46" i="11"/>
  <c r="BJ46" i="11"/>
  <c r="BI47" i="11"/>
  <c r="BL47" i="11" s="1"/>
  <c r="BJ47" i="11"/>
  <c r="BI48" i="11"/>
  <c r="BJ48" i="11"/>
  <c r="BI49" i="11"/>
  <c r="BJ49" i="11"/>
  <c r="BI50" i="11"/>
  <c r="BJ50" i="11"/>
  <c r="BI51" i="11"/>
  <c r="BJ51" i="11"/>
  <c r="BI52" i="11"/>
  <c r="BJ52" i="11"/>
  <c r="BI53" i="11"/>
  <c r="BJ53" i="11"/>
  <c r="BI54" i="11"/>
  <c r="BJ54" i="11"/>
  <c r="BI55" i="11"/>
  <c r="BL55" i="11" s="1"/>
  <c r="BJ55" i="11"/>
  <c r="BI56" i="11"/>
  <c r="BJ56" i="11"/>
  <c r="BI57" i="11"/>
  <c r="BJ57" i="11"/>
  <c r="BI58" i="11"/>
  <c r="BJ58" i="11"/>
  <c r="BI59" i="11"/>
  <c r="BJ59" i="11"/>
  <c r="BI60" i="11"/>
  <c r="BJ60" i="11"/>
  <c r="BI61" i="11"/>
  <c r="BJ61" i="11"/>
  <c r="BI62" i="11"/>
  <c r="BJ62" i="11"/>
  <c r="BI63" i="11"/>
  <c r="BL63" i="11" s="1"/>
  <c r="BJ63" i="11"/>
  <c r="BI64" i="11"/>
  <c r="BJ64" i="11"/>
  <c r="BI65" i="11"/>
  <c r="BJ65" i="11"/>
  <c r="BI66" i="11"/>
  <c r="BJ66" i="11"/>
  <c r="BI67" i="11"/>
  <c r="BJ67" i="11"/>
  <c r="BI68" i="11"/>
  <c r="BJ68" i="11"/>
  <c r="BI69" i="11"/>
  <c r="BJ69" i="11"/>
  <c r="BI70" i="11"/>
  <c r="BJ70" i="11"/>
  <c r="BI71" i="11"/>
  <c r="BL71" i="11" s="1"/>
  <c r="BJ71" i="11"/>
  <c r="BI72" i="11"/>
  <c r="BJ72" i="11"/>
  <c r="BI73" i="11"/>
  <c r="BJ73" i="11"/>
  <c r="BI74" i="11"/>
  <c r="BJ74" i="11"/>
  <c r="BI75" i="11"/>
  <c r="BJ75" i="11"/>
  <c r="BI76" i="11"/>
  <c r="BJ76" i="11"/>
  <c r="BI77" i="11"/>
  <c r="BJ77" i="11"/>
  <c r="BI78" i="11"/>
  <c r="BJ78" i="11"/>
  <c r="BI79" i="11"/>
  <c r="BL79" i="11" s="1"/>
  <c r="BJ79" i="11"/>
  <c r="BI80" i="11"/>
  <c r="BJ80" i="11"/>
  <c r="BI81" i="11"/>
  <c r="BJ81" i="11"/>
  <c r="BI82" i="11"/>
  <c r="BJ82" i="11"/>
  <c r="BI83" i="11"/>
  <c r="BJ83" i="11"/>
  <c r="BI84" i="11"/>
  <c r="BJ84" i="11"/>
  <c r="BI85" i="11"/>
  <c r="BJ85" i="11"/>
  <c r="BI86" i="11"/>
  <c r="BJ86" i="11"/>
  <c r="BI87" i="11"/>
  <c r="BL87" i="11" s="1"/>
  <c r="BJ87" i="11"/>
  <c r="BI88" i="11"/>
  <c r="BJ88" i="11"/>
  <c r="BI89" i="11"/>
  <c r="BJ89" i="11"/>
  <c r="BI90" i="11"/>
  <c r="BJ90" i="11"/>
  <c r="BI91" i="11"/>
  <c r="BJ91" i="11"/>
  <c r="BI92" i="11"/>
  <c r="BJ92" i="11"/>
  <c r="BI93" i="11"/>
  <c r="BJ93" i="11"/>
  <c r="BI94" i="11"/>
  <c r="BJ94" i="11"/>
  <c r="BI95" i="11"/>
  <c r="BL95" i="11" s="1"/>
  <c r="BJ95" i="11"/>
  <c r="BI96" i="11"/>
  <c r="BJ96" i="11"/>
  <c r="BI97" i="11"/>
  <c r="BJ97" i="11"/>
  <c r="BI98" i="11"/>
  <c r="BJ98" i="11"/>
  <c r="BI99" i="11"/>
  <c r="BJ99" i="11"/>
  <c r="BI100" i="11"/>
  <c r="BJ100" i="11"/>
  <c r="BI101" i="11"/>
  <c r="BJ101" i="11"/>
  <c r="BI102" i="11"/>
  <c r="BJ102" i="11"/>
  <c r="BI103" i="11"/>
  <c r="BL103" i="11" s="1"/>
  <c r="BJ103" i="11"/>
  <c r="BI104" i="11"/>
  <c r="BJ104" i="11"/>
  <c r="BI105" i="11"/>
  <c r="BJ105" i="11"/>
  <c r="BI106" i="11"/>
  <c r="BJ106" i="11"/>
  <c r="BI107" i="11"/>
  <c r="BJ107" i="11"/>
  <c r="BI108" i="11"/>
  <c r="BJ108" i="11"/>
  <c r="BI109" i="11"/>
  <c r="BJ109" i="11"/>
  <c r="BI110" i="11"/>
  <c r="BJ110" i="11"/>
  <c r="BI111" i="11"/>
  <c r="BL111" i="11" s="1"/>
  <c r="BJ111" i="11"/>
  <c r="BI112" i="11"/>
  <c r="BJ112" i="11"/>
  <c r="BI113" i="11"/>
  <c r="BJ113" i="11"/>
  <c r="BI114" i="11"/>
  <c r="BJ114" i="11"/>
  <c r="BI115" i="11"/>
  <c r="BJ115" i="11"/>
  <c r="BI116" i="11"/>
  <c r="BJ116" i="11"/>
  <c r="BI117" i="11"/>
  <c r="BJ117" i="11"/>
  <c r="BI118" i="11"/>
  <c r="BJ118" i="11"/>
  <c r="BI119" i="11"/>
  <c r="BL119" i="11" s="1"/>
  <c r="BJ119" i="11"/>
  <c r="BI120" i="11"/>
  <c r="BJ120" i="11"/>
  <c r="BI121" i="11"/>
  <c r="BJ121" i="11"/>
  <c r="BI122" i="11"/>
  <c r="BJ122" i="11"/>
  <c r="BI123" i="11"/>
  <c r="BJ123" i="11"/>
  <c r="BI124" i="11"/>
  <c r="BJ124" i="11"/>
  <c r="BI125" i="11"/>
  <c r="BJ125" i="11"/>
  <c r="BI126" i="11"/>
  <c r="BJ126" i="11"/>
  <c r="BI127" i="11"/>
  <c r="BL127" i="11" s="1"/>
  <c r="BJ127" i="11"/>
  <c r="BI128" i="11"/>
  <c r="BJ128" i="11"/>
  <c r="BI129" i="11"/>
  <c r="BJ129" i="11"/>
  <c r="BI130" i="11"/>
  <c r="BJ130" i="11"/>
  <c r="BI131" i="11"/>
  <c r="BJ131" i="11"/>
  <c r="BI132" i="11"/>
  <c r="BJ132" i="11"/>
  <c r="BI133" i="11"/>
  <c r="BJ133" i="11"/>
  <c r="BI134" i="11"/>
  <c r="BJ134" i="11"/>
  <c r="BI135" i="11"/>
  <c r="BL135" i="11" s="1"/>
  <c r="BJ135" i="11"/>
  <c r="BI136" i="11"/>
  <c r="BJ136" i="11"/>
  <c r="BI137" i="11"/>
  <c r="BJ137" i="11"/>
  <c r="BI138" i="11"/>
  <c r="BJ138" i="11"/>
  <c r="BI139" i="11"/>
  <c r="BJ139" i="11"/>
  <c r="BI140" i="11"/>
  <c r="BJ140" i="11"/>
  <c r="BI141" i="11"/>
  <c r="BJ141" i="11"/>
  <c r="BI142" i="11"/>
  <c r="BJ142" i="11"/>
  <c r="BI143" i="11"/>
  <c r="BL143" i="11" s="1"/>
  <c r="BJ143" i="11"/>
  <c r="BI144" i="11"/>
  <c r="BJ144" i="11"/>
  <c r="BI145" i="11"/>
  <c r="BJ145" i="11"/>
  <c r="BI146" i="11"/>
  <c r="BJ146" i="11"/>
  <c r="BI147" i="11"/>
  <c r="BJ147" i="11"/>
  <c r="BI148" i="11"/>
  <c r="BJ148" i="11"/>
  <c r="BI149" i="11"/>
  <c r="BJ149" i="11"/>
  <c r="BI150" i="11"/>
  <c r="BJ150" i="11"/>
  <c r="BI151" i="11"/>
  <c r="BL151" i="11" s="1"/>
  <c r="BJ151" i="11"/>
  <c r="BI152" i="11"/>
  <c r="BJ152" i="11"/>
  <c r="BI153" i="11"/>
  <c r="BJ153" i="11"/>
  <c r="BI154" i="11"/>
  <c r="BJ154" i="11"/>
  <c r="BI155" i="11"/>
  <c r="BJ155" i="11"/>
  <c r="BI156" i="11"/>
  <c r="BJ156" i="11"/>
  <c r="BI157" i="11"/>
  <c r="BJ157" i="11"/>
  <c r="BI158" i="11"/>
  <c r="BJ158" i="11"/>
  <c r="BI159" i="11"/>
  <c r="BL159" i="11" s="1"/>
  <c r="BJ159" i="11"/>
  <c r="BI160" i="11"/>
  <c r="BJ160" i="11"/>
  <c r="BI161" i="11"/>
  <c r="BJ161" i="11"/>
  <c r="BI162" i="11"/>
  <c r="BJ162" i="11"/>
  <c r="BI163" i="11"/>
  <c r="BJ163" i="11"/>
  <c r="BI164" i="11"/>
  <c r="BJ164" i="11"/>
  <c r="BI165" i="11"/>
  <c r="BJ165" i="11"/>
  <c r="BI166" i="11"/>
  <c r="BJ166" i="11"/>
  <c r="BI167" i="11"/>
  <c r="BJ167" i="11"/>
  <c r="BI168" i="11"/>
  <c r="BJ168" i="11"/>
  <c r="BI169" i="11"/>
  <c r="BJ169" i="11"/>
  <c r="BI170" i="11"/>
  <c r="BJ170" i="11"/>
  <c r="BI171" i="11"/>
  <c r="BJ171" i="11"/>
  <c r="BI172" i="11"/>
  <c r="BJ172" i="11"/>
  <c r="BI173" i="11"/>
  <c r="BJ173" i="11"/>
  <c r="BI174" i="11"/>
  <c r="BJ174" i="11"/>
  <c r="BI175" i="11"/>
  <c r="BJ175" i="11"/>
  <c r="BI176" i="11"/>
  <c r="BJ176" i="11"/>
  <c r="BI177" i="11"/>
  <c r="BJ177" i="11"/>
  <c r="BI178" i="11"/>
  <c r="BJ178" i="11"/>
  <c r="BI179" i="11"/>
  <c r="BJ179" i="11"/>
  <c r="BJ8" i="11"/>
  <c r="BL31" i="11" l="1"/>
  <c r="BK178" i="11"/>
  <c r="BL161" i="11"/>
  <c r="BL145" i="11"/>
  <c r="BL137" i="11"/>
  <c r="BL129" i="11"/>
  <c r="BL153" i="11"/>
  <c r="BL23" i="11"/>
  <c r="BL121" i="11"/>
  <c r="BL15" i="11"/>
  <c r="BL59" i="11"/>
  <c r="BL131" i="11"/>
  <c r="BL35" i="11"/>
  <c r="BL115" i="11"/>
  <c r="BL147" i="11"/>
  <c r="BL186" i="11"/>
  <c r="BL139" i="11"/>
  <c r="BL11" i="11"/>
  <c r="BL99" i="11"/>
  <c r="BL67" i="11"/>
  <c r="BL43" i="11"/>
  <c r="BL19" i="11"/>
  <c r="BL123" i="11"/>
  <c r="BL91" i="11"/>
  <c r="BL75" i="11"/>
  <c r="BL27" i="11"/>
  <c r="BL190" i="11"/>
  <c r="BL107" i="11"/>
  <c r="BL83" i="11"/>
  <c r="BL51" i="11"/>
  <c r="BK174" i="11"/>
  <c r="BK181" i="11"/>
  <c r="BL149" i="11"/>
  <c r="BL133" i="11"/>
  <c r="BL117" i="11"/>
  <c r="BL155" i="11"/>
  <c r="BL163" i="11"/>
  <c r="BL113" i="11"/>
  <c r="BL109" i="11"/>
  <c r="BL105" i="11"/>
  <c r="BL101" i="11"/>
  <c r="BL97" i="11"/>
  <c r="BL89" i="11"/>
  <c r="BL85" i="11"/>
  <c r="BL81" i="11"/>
  <c r="BL73" i="11"/>
  <c r="BL69" i="11"/>
  <c r="BL65" i="11"/>
  <c r="BL57" i="11"/>
  <c r="BL53" i="11"/>
  <c r="BL156" i="11"/>
  <c r="BL148" i="11"/>
  <c r="BL140" i="11"/>
  <c r="BL132" i="11"/>
  <c r="BL128" i="11"/>
  <c r="BL120" i="11"/>
  <c r="BL116" i="11"/>
  <c r="BL112" i="11"/>
  <c r="BL108" i="11"/>
  <c r="BL104" i="11"/>
  <c r="BL100" i="11"/>
  <c r="BL96" i="11"/>
  <c r="BL92" i="11"/>
  <c r="BL88" i="11"/>
  <c r="BL84" i="11"/>
  <c r="BL80" i="11"/>
  <c r="BL76" i="11"/>
  <c r="BL72" i="11"/>
  <c r="BL68" i="11"/>
  <c r="BL64" i="11"/>
  <c r="BL60" i="11"/>
  <c r="BL56" i="11"/>
  <c r="BL52" i="11"/>
  <c r="BL48" i="11"/>
  <c r="BL44" i="11"/>
  <c r="BL40" i="11"/>
  <c r="BL36" i="11"/>
  <c r="BL32" i="11"/>
  <c r="BL28" i="11"/>
  <c r="BL24" i="11"/>
  <c r="BL20" i="11"/>
  <c r="BL16" i="11"/>
  <c r="BL187" i="11"/>
  <c r="BL164" i="11"/>
  <c r="BL152" i="11"/>
  <c r="BL136" i="11"/>
  <c r="BL124" i="11"/>
  <c r="BK29" i="11"/>
  <c r="BK21" i="11"/>
  <c r="BK17" i="11"/>
  <c r="BK13" i="11"/>
  <c r="BK9" i="11"/>
  <c r="BK188" i="11"/>
  <c r="BK184" i="11"/>
  <c r="BK175" i="11"/>
  <c r="BL162" i="11"/>
  <c r="BL154" i="11"/>
  <c r="BL146" i="11"/>
  <c r="BL138" i="11"/>
  <c r="BL134" i="11"/>
  <c r="BL126" i="11"/>
  <c r="BL122" i="11"/>
  <c r="BL118" i="11"/>
  <c r="BL114" i="11"/>
  <c r="BL110" i="11"/>
  <c r="BL106" i="11"/>
  <c r="BL102" i="11"/>
  <c r="BL98" i="11"/>
  <c r="BL94" i="11"/>
  <c r="BL90" i="11"/>
  <c r="BL86" i="11"/>
  <c r="BL82" i="11"/>
  <c r="BL78" i="11"/>
  <c r="BL74" i="11"/>
  <c r="BL70" i="11"/>
  <c r="BL66" i="11"/>
  <c r="BL62" i="11"/>
  <c r="BL58" i="11"/>
  <c r="BL54" i="11"/>
  <c r="BL50" i="11"/>
  <c r="BL46" i="11"/>
  <c r="BL42" i="11"/>
  <c r="BL38" i="11"/>
  <c r="BL34" i="11"/>
  <c r="BL30" i="11"/>
  <c r="BL26" i="11"/>
  <c r="BL22" i="11"/>
  <c r="BL18" i="11"/>
  <c r="BL14" i="11"/>
  <c r="BL10" i="11"/>
  <c r="BL189" i="11"/>
  <c r="BL185" i="11"/>
  <c r="BL158" i="11"/>
  <c r="BL150" i="11"/>
  <c r="BL142" i="11"/>
  <c r="BL130" i="11"/>
  <c r="BK173" i="11"/>
  <c r="BL8" i="11"/>
  <c r="BK172" i="11"/>
  <c r="BK168" i="11"/>
  <c r="BL176" i="11"/>
  <c r="BL172" i="11"/>
  <c r="BL168" i="11"/>
  <c r="BK136" i="11"/>
  <c r="BK132" i="11"/>
  <c r="BK124" i="11"/>
  <c r="BK56" i="11"/>
  <c r="BK48" i="11"/>
  <c r="BK160" i="11"/>
  <c r="BL160" i="11"/>
  <c r="BK144" i="11"/>
  <c r="BL144" i="11"/>
  <c r="BK12" i="11"/>
  <c r="BL12" i="11"/>
  <c r="BK191" i="11"/>
  <c r="BL191" i="11"/>
  <c r="BK183" i="11"/>
  <c r="BL183" i="11"/>
  <c r="BL179" i="11"/>
  <c r="BL175" i="11"/>
  <c r="BL171" i="11"/>
  <c r="BL167" i="11"/>
  <c r="BK159" i="11"/>
  <c r="BK155" i="11"/>
  <c r="BK151" i="11"/>
  <c r="BK143" i="11"/>
  <c r="BK139" i="11"/>
  <c r="BK135" i="11"/>
  <c r="BK186" i="11"/>
  <c r="BL182" i="11"/>
  <c r="BL178" i="11"/>
  <c r="BL174" i="11"/>
  <c r="BL170" i="11"/>
  <c r="BL166" i="11"/>
  <c r="BK42" i="11"/>
  <c r="BK38" i="11"/>
  <c r="BK34" i="11"/>
  <c r="BL181" i="11"/>
  <c r="BL177" i="11"/>
  <c r="BL173" i="11"/>
  <c r="BL169" i="11"/>
  <c r="BL165" i="11"/>
  <c r="BK164" i="11"/>
  <c r="BK157" i="11"/>
  <c r="BL157" i="11"/>
  <c r="BK141" i="11"/>
  <c r="BL141" i="11"/>
  <c r="BK125" i="11"/>
  <c r="BL125" i="11"/>
  <c r="BK93" i="11"/>
  <c r="BL93" i="11"/>
  <c r="BK77" i="11"/>
  <c r="BL77" i="11"/>
  <c r="BK61" i="11"/>
  <c r="BL61" i="11"/>
  <c r="BL49" i="11"/>
  <c r="BL45" i="11"/>
  <c r="BL41" i="11"/>
  <c r="BL37" i="11"/>
  <c r="BL33" i="11"/>
  <c r="BL29" i="11"/>
  <c r="BL25" i="11"/>
  <c r="BL21" i="11"/>
  <c r="BL17" i="11"/>
  <c r="BL13" i="11"/>
  <c r="BL9" i="11"/>
  <c r="BL188" i="11"/>
  <c r="BL184" i="11"/>
  <c r="BL180" i="11"/>
  <c r="BK171" i="11"/>
  <c r="BK187" i="11"/>
  <c r="BK162" i="11"/>
  <c r="BK138" i="11"/>
  <c r="BK165" i="11"/>
  <c r="BK137" i="11"/>
  <c r="BK133" i="11"/>
  <c r="BK45" i="11"/>
  <c r="BK53" i="11"/>
  <c r="CA10" i="11"/>
  <c r="BN32" i="11"/>
  <c r="BN33" i="11" s="1"/>
  <c r="BN34" i="11" s="1"/>
  <c r="BN35" i="11" s="1"/>
  <c r="BN36" i="11" s="1"/>
  <c r="BN37" i="11" s="1"/>
  <c r="BN38" i="11" s="1"/>
  <c r="BN39" i="11" s="1"/>
  <c r="BN40" i="11" s="1"/>
  <c r="BN41" i="11" s="1"/>
  <c r="BN42" i="11" s="1"/>
  <c r="BN43" i="11" s="1"/>
  <c r="BN44" i="11" s="1"/>
  <c r="BN45" i="11" s="1"/>
  <c r="BN46" i="11" s="1"/>
  <c r="BN47" i="11" s="1"/>
  <c r="BK152" i="11"/>
  <c r="BK148" i="11"/>
  <c r="BK129" i="11"/>
  <c r="BK189" i="11"/>
  <c r="BK182" i="11"/>
  <c r="BK185" i="11"/>
  <c r="BK177" i="11"/>
  <c r="BK170" i="11"/>
  <c r="BK128" i="11"/>
  <c r="BK80" i="11"/>
  <c r="BK52" i="11"/>
  <c r="BK44" i="11"/>
  <c r="BK36" i="11"/>
  <c r="BK158" i="11"/>
  <c r="BK154" i="11"/>
  <c r="BK150" i="11"/>
  <c r="BK146" i="11"/>
  <c r="BK142" i="11"/>
  <c r="BK127" i="11"/>
  <c r="BK123" i="11"/>
  <c r="BK24" i="11"/>
  <c r="BK180" i="11"/>
  <c r="BK176" i="11"/>
  <c r="BK169" i="11"/>
  <c r="BK43" i="11"/>
  <c r="BK39" i="11"/>
  <c r="BK179" i="11"/>
  <c r="BK161" i="11"/>
  <c r="BK153" i="11"/>
  <c r="BK149" i="11"/>
  <c r="BK145" i="11"/>
  <c r="BK134" i="11"/>
  <c r="BK130" i="11"/>
  <c r="BK126" i="11"/>
  <c r="BK122" i="11"/>
  <c r="BK50" i="11"/>
  <c r="BK46" i="11"/>
  <c r="BK15" i="11"/>
  <c r="BK11" i="11"/>
  <c r="BK190" i="11"/>
  <c r="BK26" i="11"/>
  <c r="BK112" i="11"/>
  <c r="BK96" i="11"/>
  <c r="BK64" i="11"/>
  <c r="BK37" i="11"/>
  <c r="BK18" i="11"/>
  <c r="BK10" i="11"/>
  <c r="BK47" i="11"/>
  <c r="BK28" i="11"/>
  <c r="BK58" i="11"/>
  <c r="BK16" i="11"/>
  <c r="BK121" i="11"/>
  <c r="BK117" i="11"/>
  <c r="BK113" i="11"/>
  <c r="BK105" i="11"/>
  <c r="BK101" i="11"/>
  <c r="BK49" i="11"/>
  <c r="BK31" i="11"/>
  <c r="BK27" i="11"/>
  <c r="BK109" i="11"/>
  <c r="BK120" i="11"/>
  <c r="BK104" i="11"/>
  <c r="BK88" i="11"/>
  <c r="BK76" i="11"/>
  <c r="BK72" i="11"/>
  <c r="BK60" i="11"/>
  <c r="BK40" i="11"/>
  <c r="BK119" i="11"/>
  <c r="BK111" i="11"/>
  <c r="BK107" i="11"/>
  <c r="BK103" i="11"/>
  <c r="BK95" i="11"/>
  <c r="BK91" i="11"/>
  <c r="BK87" i="11"/>
  <c r="BK79" i="11"/>
  <c r="BK75" i="11"/>
  <c r="BK71" i="11"/>
  <c r="BK63" i="11"/>
  <c r="BK59" i="11"/>
  <c r="BK32" i="11"/>
  <c r="BK118" i="11"/>
  <c r="BK114" i="11"/>
  <c r="BK110" i="11"/>
  <c r="BK106" i="11"/>
  <c r="BK102" i="11"/>
  <c r="BK98" i="11"/>
  <c r="BK94" i="11"/>
  <c r="BK90" i="11"/>
  <c r="BK86" i="11"/>
  <c r="BK82" i="11"/>
  <c r="BK78" i="11"/>
  <c r="BK74" i="11"/>
  <c r="BK70" i="11"/>
  <c r="BK66" i="11"/>
  <c r="BK62" i="11"/>
  <c r="BK55" i="11"/>
  <c r="BK97" i="11"/>
  <c r="BK89" i="11"/>
  <c r="BK85" i="11"/>
  <c r="BK81" i="11"/>
  <c r="BK73" i="11"/>
  <c r="BK69" i="11"/>
  <c r="BK65" i="11"/>
  <c r="BK41" i="11"/>
  <c r="BK23" i="11"/>
  <c r="BK35" i="11"/>
  <c r="BK25" i="11"/>
  <c r="BK22" i="11"/>
  <c r="BK8" i="11"/>
  <c r="BK167" i="11"/>
  <c r="BK116" i="11"/>
  <c r="BK100" i="11"/>
  <c r="BK84" i="11"/>
  <c r="BK68" i="11"/>
  <c r="BK14" i="11"/>
  <c r="BK166" i="11"/>
  <c r="BK163" i="11"/>
  <c r="BK147" i="11"/>
  <c r="BK131" i="11"/>
  <c r="BK115" i="11"/>
  <c r="BK99" i="11"/>
  <c r="BK83" i="11"/>
  <c r="BK67" i="11"/>
  <c r="BK33" i="11"/>
  <c r="BK30" i="11"/>
  <c r="BK20" i="11"/>
  <c r="BK156" i="11"/>
  <c r="BK140" i="11"/>
  <c r="BK108" i="11"/>
  <c r="BK92" i="11"/>
  <c r="BK57" i="11"/>
  <c r="BK54" i="11"/>
  <c r="BK51" i="11"/>
  <c r="BK19" i="11"/>
  <c r="CA11" i="11" l="1"/>
  <c r="BN48" i="11"/>
  <c r="BN49" i="11" s="1"/>
  <c r="BN50" i="11" s="1"/>
  <c r="BN51" i="11" s="1"/>
  <c r="BN52" i="11" s="1"/>
  <c r="BN53" i="11" s="1"/>
  <c r="BN54" i="11" s="1"/>
  <c r="BN55" i="11" l="1"/>
  <c r="BN56" i="11" s="1"/>
  <c r="BN57" i="11" s="1"/>
  <c r="BN58" i="11" s="1"/>
  <c r="BN59" i="11" s="1"/>
  <c r="BN60" i="11" s="1"/>
  <c r="BN61" i="11" s="1"/>
  <c r="BN62" i="11" s="1"/>
  <c r="BN63" i="11" s="1"/>
  <c r="BN64" i="11" s="1"/>
  <c r="BN65" i="11" s="1"/>
  <c r="BN66" i="11" s="1"/>
  <c r="BN67" i="11" s="1"/>
  <c r="BN68" i="11" s="1"/>
  <c r="BN69" i="11" s="1"/>
  <c r="BN70" i="11" s="1"/>
  <c r="CA12" i="11"/>
  <c r="BN71" i="11" l="1"/>
  <c r="BN72" i="11" s="1"/>
  <c r="BN73" i="11" s="1"/>
  <c r="BN74" i="11" s="1"/>
  <c r="BN75" i="11" s="1"/>
  <c r="BN76" i="11" s="1"/>
  <c r="BN77" i="11" s="1"/>
  <c r="CA13" i="11"/>
  <c r="BN78" i="11" l="1"/>
  <c r="BN79" i="11" s="1"/>
  <c r="BN80" i="11" s="1"/>
  <c r="BN81" i="11" s="1"/>
  <c r="BN82" i="11" s="1"/>
  <c r="BN83" i="11" s="1"/>
  <c r="BN84" i="11" s="1"/>
  <c r="BN85" i="11" s="1"/>
  <c r="BN86" i="11" s="1"/>
  <c r="BN87" i="11" s="1"/>
  <c r="BN88" i="11" s="1"/>
  <c r="BN89" i="11" s="1"/>
  <c r="BN90" i="11" s="1"/>
  <c r="BN91" i="11" s="1"/>
  <c r="BN92" i="11" s="1"/>
  <c r="BN93" i="11" s="1"/>
  <c r="CA14" i="11"/>
  <c r="BN94" i="11" l="1"/>
  <c r="BN95" i="11" s="1"/>
  <c r="BN96" i="11" s="1"/>
  <c r="BN97" i="11" s="1"/>
  <c r="BN98" i="11" s="1"/>
  <c r="BN99" i="11" s="1"/>
  <c r="BN100" i="11" s="1"/>
  <c r="CA15" i="11"/>
  <c r="BN101" i="11" l="1"/>
  <c r="BN102" i="11" s="1"/>
  <c r="BN103" i="11" s="1"/>
  <c r="BN104" i="11" s="1"/>
  <c r="BN105" i="11" s="1"/>
  <c r="CA16" i="11"/>
  <c r="BB179" i="11" l="1"/>
  <c r="BA179" i="11"/>
  <c r="BB178" i="11"/>
  <c r="BA178" i="11"/>
  <c r="BD178" i="11" s="1"/>
  <c r="BB177" i="11"/>
  <c r="BA177" i="11"/>
  <c r="BB176" i="11"/>
  <c r="BA176" i="11"/>
  <c r="BB175" i="11"/>
  <c r="BA175" i="11"/>
  <c r="BD175" i="11" s="1"/>
  <c r="BB174" i="11"/>
  <c r="BA174" i="11"/>
  <c r="BB173" i="11"/>
  <c r="BA173" i="11"/>
  <c r="BB172" i="11"/>
  <c r="BA172" i="11"/>
  <c r="BB171" i="11"/>
  <c r="BA171" i="11"/>
  <c r="BB170" i="11"/>
  <c r="BA170" i="11"/>
  <c r="BD170" i="11" s="1"/>
  <c r="BB169" i="11"/>
  <c r="BA169" i="11"/>
  <c r="BB168" i="11"/>
  <c r="BA168" i="11"/>
  <c r="BB167" i="11"/>
  <c r="BA167" i="11"/>
  <c r="BD167" i="11" s="1"/>
  <c r="BB166" i="11"/>
  <c r="BA166" i="11"/>
  <c r="BB165" i="11"/>
  <c r="BA165" i="11"/>
  <c r="BB164" i="11"/>
  <c r="BA164" i="11"/>
  <c r="BB163" i="11"/>
  <c r="BA163" i="11"/>
  <c r="BB162" i="11"/>
  <c r="BA162" i="11"/>
  <c r="BD162" i="11" s="1"/>
  <c r="BB161" i="11"/>
  <c r="BA161" i="11"/>
  <c r="BB160" i="11"/>
  <c r="BA160" i="11"/>
  <c r="BB159" i="11"/>
  <c r="BA159" i="11"/>
  <c r="BD159" i="11" s="1"/>
  <c r="BB158" i="11"/>
  <c r="BA158" i="11"/>
  <c r="BB157" i="11"/>
  <c r="BA157" i="11"/>
  <c r="BB156" i="11"/>
  <c r="BA156" i="11"/>
  <c r="BB155" i="11"/>
  <c r="BA155" i="11"/>
  <c r="BB154" i="11"/>
  <c r="BA154" i="11"/>
  <c r="BD154" i="11" s="1"/>
  <c r="BB153" i="11"/>
  <c r="BA153" i="11"/>
  <c r="BB152" i="11"/>
  <c r="BA152" i="11"/>
  <c r="BB151" i="11"/>
  <c r="BA151" i="11"/>
  <c r="BD151" i="11" s="1"/>
  <c r="BB150" i="11"/>
  <c r="BA150" i="11"/>
  <c r="BB149" i="11"/>
  <c r="BA149" i="11"/>
  <c r="BB148" i="11"/>
  <c r="BA148" i="11"/>
  <c r="BB147" i="11"/>
  <c r="BA147" i="11"/>
  <c r="BB146" i="11"/>
  <c r="BA146" i="11"/>
  <c r="BD146" i="11" s="1"/>
  <c r="BB145" i="11"/>
  <c r="BA145" i="11"/>
  <c r="BB144" i="11"/>
  <c r="BA144" i="11"/>
  <c r="BB143" i="11"/>
  <c r="BA143" i="11"/>
  <c r="BD143" i="11" s="1"/>
  <c r="BB142" i="11"/>
  <c r="BA142" i="11"/>
  <c r="BB141" i="11"/>
  <c r="BA141" i="11"/>
  <c r="BB140" i="11"/>
  <c r="BA140" i="11"/>
  <c r="BB139" i="11"/>
  <c r="BA139" i="11"/>
  <c r="BB138" i="11"/>
  <c r="BA138" i="11"/>
  <c r="BD138" i="11" s="1"/>
  <c r="BB137" i="11"/>
  <c r="BA137" i="11"/>
  <c r="BB136" i="11"/>
  <c r="BA136" i="11"/>
  <c r="BB135" i="11"/>
  <c r="BA135" i="11"/>
  <c r="BD135" i="11" s="1"/>
  <c r="BB134" i="11"/>
  <c r="BA134" i="11"/>
  <c r="BB133" i="11"/>
  <c r="BA133" i="11"/>
  <c r="BB132" i="11"/>
  <c r="BA132" i="11"/>
  <c r="BB131" i="11"/>
  <c r="BA131" i="11"/>
  <c r="BB130" i="11"/>
  <c r="BA130" i="11"/>
  <c r="BD130" i="11" s="1"/>
  <c r="BB129" i="11"/>
  <c r="BA129" i="11"/>
  <c r="BB128" i="11"/>
  <c r="BA128" i="11"/>
  <c r="BB127" i="11"/>
  <c r="BA127" i="11"/>
  <c r="BD127" i="11" s="1"/>
  <c r="BB126" i="11"/>
  <c r="BA126" i="11"/>
  <c r="BB125" i="11"/>
  <c r="BA125" i="11"/>
  <c r="BB124" i="11"/>
  <c r="BA124" i="11"/>
  <c r="BB123" i="11"/>
  <c r="BA123" i="11"/>
  <c r="BB122" i="11"/>
  <c r="BA122" i="11"/>
  <c r="BD122" i="11" s="1"/>
  <c r="BB121" i="11"/>
  <c r="BA121" i="11"/>
  <c r="BB120" i="11"/>
  <c r="BA120" i="11"/>
  <c r="BB119" i="11"/>
  <c r="BA119" i="11"/>
  <c r="BD119" i="11" s="1"/>
  <c r="BB118" i="11"/>
  <c r="BA118" i="11"/>
  <c r="BB117" i="11"/>
  <c r="BA117" i="11"/>
  <c r="BB116" i="11"/>
  <c r="BA116" i="11"/>
  <c r="BB115" i="11"/>
  <c r="BA115" i="11"/>
  <c r="BB114" i="11"/>
  <c r="BA114" i="11"/>
  <c r="BD114" i="11" s="1"/>
  <c r="BB113" i="11"/>
  <c r="BA113" i="11"/>
  <c r="BB112" i="11"/>
  <c r="BA112" i="11"/>
  <c r="BB111" i="11"/>
  <c r="BA111" i="11"/>
  <c r="BD111" i="11" s="1"/>
  <c r="BB110" i="11"/>
  <c r="BA110" i="11"/>
  <c r="BB109" i="11"/>
  <c r="BA109" i="11"/>
  <c r="BB108" i="11"/>
  <c r="BA108" i="11"/>
  <c r="BB107" i="11"/>
  <c r="BA107" i="11"/>
  <c r="BB106" i="11"/>
  <c r="BA106" i="11"/>
  <c r="BD106" i="11" s="1"/>
  <c r="BB105" i="11"/>
  <c r="BA105" i="11"/>
  <c r="BB104" i="11"/>
  <c r="BA104" i="11"/>
  <c r="BB103" i="11"/>
  <c r="BA103" i="11"/>
  <c r="BD103" i="11" s="1"/>
  <c r="BB102" i="11"/>
  <c r="BA102" i="11"/>
  <c r="BB101" i="11"/>
  <c r="BA101" i="11"/>
  <c r="BB100" i="11"/>
  <c r="BA100" i="11"/>
  <c r="BB99" i="11"/>
  <c r="BA99" i="11"/>
  <c r="BB98" i="11"/>
  <c r="BA98" i="11"/>
  <c r="BD98" i="11" s="1"/>
  <c r="BB97" i="11"/>
  <c r="BA97" i="11"/>
  <c r="BD97" i="11" s="1"/>
  <c r="BB96" i="11"/>
  <c r="BA96" i="11"/>
  <c r="BB95" i="11"/>
  <c r="BA95" i="11"/>
  <c r="BD95" i="11" s="1"/>
  <c r="BB94" i="11"/>
  <c r="BA94" i="11"/>
  <c r="BB93" i="11"/>
  <c r="BA93" i="11"/>
  <c r="BB92" i="11"/>
  <c r="BA92" i="11"/>
  <c r="BB91" i="11"/>
  <c r="BA91" i="11"/>
  <c r="BD91" i="11" s="1"/>
  <c r="BB90" i="11"/>
  <c r="BA90" i="11"/>
  <c r="BD90" i="11" s="1"/>
  <c r="BB89" i="11"/>
  <c r="BA89" i="11"/>
  <c r="BD89" i="11" s="1"/>
  <c r="BB88" i="11"/>
  <c r="BA88" i="11"/>
  <c r="BB87" i="11"/>
  <c r="BA87" i="11"/>
  <c r="BD87" i="11" s="1"/>
  <c r="BB86" i="11"/>
  <c r="BA86" i="11"/>
  <c r="BB85" i="11"/>
  <c r="BA85" i="11"/>
  <c r="BB84" i="11"/>
  <c r="BA84" i="11"/>
  <c r="BB83" i="11"/>
  <c r="BA83" i="11"/>
  <c r="BB82" i="11"/>
  <c r="BA82" i="11"/>
  <c r="BD82" i="11" s="1"/>
  <c r="BB81" i="11"/>
  <c r="BA81" i="11"/>
  <c r="BD81" i="11" s="1"/>
  <c r="BB80" i="11"/>
  <c r="BA80" i="11"/>
  <c r="BB79" i="11"/>
  <c r="BA79" i="11"/>
  <c r="BD79" i="11" s="1"/>
  <c r="BB78" i="11"/>
  <c r="BA78" i="11"/>
  <c r="BB77" i="11"/>
  <c r="BA77" i="11"/>
  <c r="BB76" i="11"/>
  <c r="BA76" i="11"/>
  <c r="BB75" i="11"/>
  <c r="BA75" i="11"/>
  <c r="BB74" i="11"/>
  <c r="BA74" i="11"/>
  <c r="BD74" i="11" s="1"/>
  <c r="BB73" i="11"/>
  <c r="BA73" i="11"/>
  <c r="BD73" i="11" s="1"/>
  <c r="BB72" i="11"/>
  <c r="BA72" i="11"/>
  <c r="BB71" i="11"/>
  <c r="BA71" i="11"/>
  <c r="BD71" i="11" s="1"/>
  <c r="BB70" i="11"/>
  <c r="BA70" i="11"/>
  <c r="BB69" i="11"/>
  <c r="BA69" i="11"/>
  <c r="BB68" i="11"/>
  <c r="BA68" i="11"/>
  <c r="BB67" i="11"/>
  <c r="BA67" i="11"/>
  <c r="BB66" i="11"/>
  <c r="BA66" i="11"/>
  <c r="BD66" i="11" s="1"/>
  <c r="BB65" i="11"/>
  <c r="BA65" i="11"/>
  <c r="BD65" i="11" s="1"/>
  <c r="BB64" i="11"/>
  <c r="BA64" i="11"/>
  <c r="BB63" i="11"/>
  <c r="BA63" i="11"/>
  <c r="BD63" i="11" s="1"/>
  <c r="BB62" i="11"/>
  <c r="BA62" i="11"/>
  <c r="BB61" i="11"/>
  <c r="BA61" i="11"/>
  <c r="BB60" i="11"/>
  <c r="BA60" i="11"/>
  <c r="BB59" i="11"/>
  <c r="BA59" i="11"/>
  <c r="BD59" i="11" s="1"/>
  <c r="BB58" i="11"/>
  <c r="BA58" i="11"/>
  <c r="BD58" i="11" s="1"/>
  <c r="BB57" i="11"/>
  <c r="BA57" i="11"/>
  <c r="BD57" i="11" s="1"/>
  <c r="BB56" i="11"/>
  <c r="BA56" i="11"/>
  <c r="BB55" i="11"/>
  <c r="BA55" i="11"/>
  <c r="BD55" i="11" s="1"/>
  <c r="BB54" i="11"/>
  <c r="BA54" i="11"/>
  <c r="BB53" i="11"/>
  <c r="BA53" i="11"/>
  <c r="BB52" i="11"/>
  <c r="BA52" i="11"/>
  <c r="BB51" i="11"/>
  <c r="BA51" i="11"/>
  <c r="BD51" i="11" s="1"/>
  <c r="BB50" i="11"/>
  <c r="BA50" i="11"/>
  <c r="BD50" i="11" s="1"/>
  <c r="BB49" i="11"/>
  <c r="BA49" i="11"/>
  <c r="BD49" i="11" s="1"/>
  <c r="BB48" i="11"/>
  <c r="BA48" i="11"/>
  <c r="BB47" i="11"/>
  <c r="BA47" i="11"/>
  <c r="BD47" i="11" s="1"/>
  <c r="BB46" i="11"/>
  <c r="BA46" i="11"/>
  <c r="BB45" i="11"/>
  <c r="BA45" i="11"/>
  <c r="BB44" i="11"/>
  <c r="BA44" i="11"/>
  <c r="BB43" i="11"/>
  <c r="BA43" i="11"/>
  <c r="BB42" i="11"/>
  <c r="BA42" i="11"/>
  <c r="BD42" i="11" s="1"/>
  <c r="BB41" i="11"/>
  <c r="BA41" i="11"/>
  <c r="BB40" i="11"/>
  <c r="BA40" i="11"/>
  <c r="BB39" i="11"/>
  <c r="BA39" i="11"/>
  <c r="BD39" i="11" s="1"/>
  <c r="BB38" i="11"/>
  <c r="BA38" i="11"/>
  <c r="BB37" i="11"/>
  <c r="BA37" i="11"/>
  <c r="BB36" i="11"/>
  <c r="BA36" i="11"/>
  <c r="BB35" i="11"/>
  <c r="BA35" i="11"/>
  <c r="BD35" i="11" s="1"/>
  <c r="BB34" i="11"/>
  <c r="BA34" i="11"/>
  <c r="BD34" i="11" s="1"/>
  <c r="BB33" i="11"/>
  <c r="BA33" i="11"/>
  <c r="BD33" i="11" s="1"/>
  <c r="BB32" i="11"/>
  <c r="BA32" i="11"/>
  <c r="BB31" i="11"/>
  <c r="BA31" i="11"/>
  <c r="BD31" i="11" s="1"/>
  <c r="BB30" i="11"/>
  <c r="BA30" i="11"/>
  <c r="BB29" i="11"/>
  <c r="BA29" i="11"/>
  <c r="BB28" i="11"/>
  <c r="BA28" i="11"/>
  <c r="BB27" i="11"/>
  <c r="BA27" i="11"/>
  <c r="BD27" i="11" s="1"/>
  <c r="BB26" i="11"/>
  <c r="BA26" i="11"/>
  <c r="BD26" i="11" s="1"/>
  <c r="BB25" i="11"/>
  <c r="BA25" i="11"/>
  <c r="BD25" i="11" s="1"/>
  <c r="BB24" i="11"/>
  <c r="BA24" i="11"/>
  <c r="BB23" i="11"/>
  <c r="BA23" i="11"/>
  <c r="BD23" i="11" s="1"/>
  <c r="BB22" i="11"/>
  <c r="BA22" i="11"/>
  <c r="BB21" i="11"/>
  <c r="BA21" i="11"/>
  <c r="BB20" i="11"/>
  <c r="BA20" i="11"/>
  <c r="BB19" i="11"/>
  <c r="BA19" i="11"/>
  <c r="BD19" i="11" s="1"/>
  <c r="BB18" i="11"/>
  <c r="BA18" i="11"/>
  <c r="BD18" i="11" s="1"/>
  <c r="BB17" i="11"/>
  <c r="BA17" i="11"/>
  <c r="BD17" i="11" s="1"/>
  <c r="BB16" i="11"/>
  <c r="BA16" i="11"/>
  <c r="BB15" i="11"/>
  <c r="BA15" i="11"/>
  <c r="BD15" i="11" s="1"/>
  <c r="BB14" i="11"/>
  <c r="BA14" i="11"/>
  <c r="BB13" i="11"/>
  <c r="BA13" i="11"/>
  <c r="BB12" i="11"/>
  <c r="BA12" i="11"/>
  <c r="BB11" i="11"/>
  <c r="BA11" i="11"/>
  <c r="BD11" i="11" s="1"/>
  <c r="BB10" i="11"/>
  <c r="BA10" i="11"/>
  <c r="BD10" i="11" s="1"/>
  <c r="BB9" i="11"/>
  <c r="BA9" i="11"/>
  <c r="BD9" i="11" s="1"/>
  <c r="BB8" i="11"/>
  <c r="BA8" i="11"/>
  <c r="BD43" i="11" l="1"/>
  <c r="BD75" i="11"/>
  <c r="BD41" i="11"/>
  <c r="BD105" i="11"/>
  <c r="BD113" i="11"/>
  <c r="BD121" i="11"/>
  <c r="BD129" i="11"/>
  <c r="BD137" i="11"/>
  <c r="BD145" i="11"/>
  <c r="BD153" i="11"/>
  <c r="BD161" i="11"/>
  <c r="BD169" i="11"/>
  <c r="BD14" i="11"/>
  <c r="BD22" i="11"/>
  <c r="BD30" i="11"/>
  <c r="BD38" i="11"/>
  <c r="BD46" i="11"/>
  <c r="BD54" i="11"/>
  <c r="BD62" i="11"/>
  <c r="BD70" i="11"/>
  <c r="BD78" i="11"/>
  <c r="BD86" i="11"/>
  <c r="BD94" i="11"/>
  <c r="BD102" i="11"/>
  <c r="BD110" i="11"/>
  <c r="BD118" i="11"/>
  <c r="BD126" i="11"/>
  <c r="BD134" i="11"/>
  <c r="BD142" i="11"/>
  <c r="BD150" i="11"/>
  <c r="BD158" i="11"/>
  <c r="BD166" i="11"/>
  <c r="BD174" i="11"/>
  <c r="BD12" i="11"/>
  <c r="BD20" i="11"/>
  <c r="BD28" i="11"/>
  <c r="BD36" i="11"/>
  <c r="BD44" i="11"/>
  <c r="BD52" i="11"/>
  <c r="BD60" i="11"/>
  <c r="BD68" i="11"/>
  <c r="BD76" i="11"/>
  <c r="BD84" i="11"/>
  <c r="BD92" i="11"/>
  <c r="BD100" i="11"/>
  <c r="BD108" i="11"/>
  <c r="BD116" i="11"/>
  <c r="BD124" i="11"/>
  <c r="BD132" i="11"/>
  <c r="BD140" i="11"/>
  <c r="BD148" i="11"/>
  <c r="BD156" i="11"/>
  <c r="BD164" i="11"/>
  <c r="BD172" i="11"/>
  <c r="BD13" i="11"/>
  <c r="BD21" i="11"/>
  <c r="BD29" i="11"/>
  <c r="BD37" i="11"/>
  <c r="BD45" i="11"/>
  <c r="BD53" i="11"/>
  <c r="BD61" i="11"/>
  <c r="BD69" i="11"/>
  <c r="BD77" i="11"/>
  <c r="BD85" i="11"/>
  <c r="BD93" i="11"/>
  <c r="BD101" i="11"/>
  <c r="BD109" i="11"/>
  <c r="BD117" i="11"/>
  <c r="BD125" i="11"/>
  <c r="BD133" i="11"/>
  <c r="BD141" i="11"/>
  <c r="BD149" i="11"/>
  <c r="BD157" i="11"/>
  <c r="BD165" i="11"/>
  <c r="BD173" i="11"/>
  <c r="BD8" i="11"/>
  <c r="BD16" i="11"/>
  <c r="BD24" i="11"/>
  <c r="BD32" i="11"/>
  <c r="BD40" i="11"/>
  <c r="BD48" i="11"/>
  <c r="BD56" i="11"/>
  <c r="BD64" i="11"/>
  <c r="BD72" i="11"/>
  <c r="BD80" i="11"/>
  <c r="BD88" i="11"/>
  <c r="BD96" i="11"/>
  <c r="BD104" i="11"/>
  <c r="BD112" i="11"/>
  <c r="BD120" i="11"/>
  <c r="BD128" i="11"/>
  <c r="BD136" i="11"/>
  <c r="BD144" i="11"/>
  <c r="BD152" i="11"/>
  <c r="BD160" i="11"/>
  <c r="BD168" i="11"/>
  <c r="BD176" i="11"/>
  <c r="BD67" i="11"/>
  <c r="BD83" i="11"/>
  <c r="BD99" i="11"/>
  <c r="BD107" i="11"/>
  <c r="BD115" i="11"/>
  <c r="BD123" i="11"/>
  <c r="BD131" i="11"/>
  <c r="BD139" i="11"/>
  <c r="BD147" i="11"/>
  <c r="BD155" i="11"/>
  <c r="BD163" i="11"/>
  <c r="BD171" i="11"/>
  <c r="BD179" i="11"/>
  <c r="BD177" i="11"/>
  <c r="BC176" i="11"/>
  <c r="BC9" i="11"/>
  <c r="BC13" i="11"/>
  <c r="BC17" i="11"/>
  <c r="BC21" i="11"/>
  <c r="BC25" i="11"/>
  <c r="BC29" i="11"/>
  <c r="BC33" i="11"/>
  <c r="BC37" i="11"/>
  <c r="BC41" i="11"/>
  <c r="BC45" i="11"/>
  <c r="BC49" i="11"/>
  <c r="BC53" i="11"/>
  <c r="BC57" i="11"/>
  <c r="BC61" i="11"/>
  <c r="BC65" i="11"/>
  <c r="BC69" i="11"/>
  <c r="BC73" i="11"/>
  <c r="BC77" i="11"/>
  <c r="BC81" i="11"/>
  <c r="BC85" i="11"/>
  <c r="BC89" i="11"/>
  <c r="BC93" i="11"/>
  <c r="BC97" i="11"/>
  <c r="BC101" i="11"/>
  <c r="BC105" i="11"/>
  <c r="BC109" i="11"/>
  <c r="BC113" i="11"/>
  <c r="BC117" i="11"/>
  <c r="BC121" i="11"/>
  <c r="BC125" i="11"/>
  <c r="BC129" i="11"/>
  <c r="BC133" i="11"/>
  <c r="BC137" i="11"/>
  <c r="BC141" i="11"/>
  <c r="BC145" i="11"/>
  <c r="BC149" i="11"/>
  <c r="BC153" i="11"/>
  <c r="BC157" i="11"/>
  <c r="BC161" i="11"/>
  <c r="BC165" i="11"/>
  <c r="BC169" i="11"/>
  <c r="BC173" i="11"/>
  <c r="BC177" i="11"/>
  <c r="BC10" i="11"/>
  <c r="BC14" i="11"/>
  <c r="BC18" i="11"/>
  <c r="BC22" i="11"/>
  <c r="BC26" i="11"/>
  <c r="BC30" i="11"/>
  <c r="BC34" i="11"/>
  <c r="BC38" i="11"/>
  <c r="BC42" i="11"/>
  <c r="BC46" i="11"/>
  <c r="BC50" i="11"/>
  <c r="BC54" i="11"/>
  <c r="BC58" i="11"/>
  <c r="BC62" i="11"/>
  <c r="BC66" i="11"/>
  <c r="BC70" i="11"/>
  <c r="BC74" i="11"/>
  <c r="BC78" i="11"/>
  <c r="BC82" i="11"/>
  <c r="BC86" i="11"/>
  <c r="BC90" i="11"/>
  <c r="BC94" i="11"/>
  <c r="BC98" i="11"/>
  <c r="BC102" i="11"/>
  <c r="BC106" i="11"/>
  <c r="BC110" i="11"/>
  <c r="BC114" i="11"/>
  <c r="BC118" i="11"/>
  <c r="BC122" i="11"/>
  <c r="BC126" i="11"/>
  <c r="BC130" i="11"/>
  <c r="BC134" i="11"/>
  <c r="BC138" i="11"/>
  <c r="BC142" i="11"/>
  <c r="BC146" i="11"/>
  <c r="BC150" i="11"/>
  <c r="BC154" i="11"/>
  <c r="BC158" i="11"/>
  <c r="BC162" i="11"/>
  <c r="BC166" i="11"/>
  <c r="BC170" i="11"/>
  <c r="BC174" i="11"/>
  <c r="BC178" i="11"/>
  <c r="BC11" i="11"/>
  <c r="BC15" i="11"/>
  <c r="BC19" i="11"/>
  <c r="BC23" i="11"/>
  <c r="BC27" i="11"/>
  <c r="BC31" i="11"/>
  <c r="BC35" i="11"/>
  <c r="BC39" i="11"/>
  <c r="BC43" i="11"/>
  <c r="BC47" i="11"/>
  <c r="BC51" i="11"/>
  <c r="BC55" i="11"/>
  <c r="BC59" i="11"/>
  <c r="BC63" i="11"/>
  <c r="BC67" i="11"/>
  <c r="BC71" i="11"/>
  <c r="BC75" i="11"/>
  <c r="BC79" i="11"/>
  <c r="BC83" i="11"/>
  <c r="BC87" i="11"/>
  <c r="BC91" i="11"/>
  <c r="BC95" i="11"/>
  <c r="BC99" i="11"/>
  <c r="BC103" i="11"/>
  <c r="BC107" i="11"/>
  <c r="BC111" i="11"/>
  <c r="BC115" i="11"/>
  <c r="BC119" i="11"/>
  <c r="BC123" i="11"/>
  <c r="BC127" i="11"/>
  <c r="BC131" i="11"/>
  <c r="BC135" i="11"/>
  <c r="BC139" i="11"/>
  <c r="BC143" i="11"/>
  <c r="BC147" i="11"/>
  <c r="BC151" i="11"/>
  <c r="BC155" i="11"/>
  <c r="BC159" i="11"/>
  <c r="BC163" i="11"/>
  <c r="BC167" i="11"/>
  <c r="BC171" i="11"/>
  <c r="BC175" i="11"/>
  <c r="BC179" i="11"/>
  <c r="BC8" i="11"/>
  <c r="BC12" i="11"/>
  <c r="BC16" i="11"/>
  <c r="BC20" i="11"/>
  <c r="BC24" i="11"/>
  <c r="BC28" i="11"/>
  <c r="BC32" i="11"/>
  <c r="BC36" i="11"/>
  <c r="BC40" i="11"/>
  <c r="BC44" i="11"/>
  <c r="BC48" i="11"/>
  <c r="BC52" i="11"/>
  <c r="BC56" i="11"/>
  <c r="BC60" i="11"/>
  <c r="BC64" i="11"/>
  <c r="BC68" i="11"/>
  <c r="BC72" i="11"/>
  <c r="BC76" i="11"/>
  <c r="BC80" i="11"/>
  <c r="BC84" i="11"/>
  <c r="BC88" i="11"/>
  <c r="BC92" i="11"/>
  <c r="BC96" i="11"/>
  <c r="BC100" i="11"/>
  <c r="BC104" i="11"/>
  <c r="BC108" i="11"/>
  <c r="BC112" i="11"/>
  <c r="BC116" i="11"/>
  <c r="BC120" i="11"/>
  <c r="BC124" i="11"/>
  <c r="BC128" i="11"/>
  <c r="BC132" i="11"/>
  <c r="BC136" i="11"/>
  <c r="BC140" i="11"/>
  <c r="BC144" i="11"/>
  <c r="BC148" i="11"/>
  <c r="BC152" i="11"/>
  <c r="BC156" i="11"/>
  <c r="BC160" i="11"/>
  <c r="BC164" i="11"/>
  <c r="BC168" i="11"/>
  <c r="BC172" i="11"/>
  <c r="CK20" i="4" l="1"/>
  <c r="CJ20" i="4"/>
  <c r="CK19" i="4"/>
  <c r="CJ19" i="4"/>
  <c r="CK18" i="4"/>
  <c r="CJ18" i="4"/>
  <c r="CK17" i="4"/>
  <c r="CJ17" i="4"/>
  <c r="CK16" i="4"/>
  <c r="CJ16" i="4"/>
  <c r="CK15" i="4"/>
  <c r="CJ15" i="4"/>
  <c r="CK14" i="4"/>
  <c r="CJ14" i="4"/>
  <c r="CK13" i="4"/>
  <c r="CJ13" i="4"/>
  <c r="CK12" i="4"/>
  <c r="CJ12" i="4"/>
  <c r="CK11" i="4"/>
  <c r="CJ11" i="4"/>
  <c r="CK10" i="4"/>
  <c r="CJ10" i="4"/>
  <c r="CJ9" i="4"/>
  <c r="CJ8" i="4"/>
  <c r="AK17" i="11" l="1"/>
  <c r="AI17" i="11"/>
  <c r="AK16" i="11"/>
  <c r="AI16" i="11"/>
  <c r="AK15" i="11"/>
  <c r="AI15" i="11"/>
  <c r="AK14" i="11"/>
  <c r="AI14" i="11"/>
  <c r="AK13" i="11"/>
  <c r="AI13" i="11"/>
  <c r="AK12" i="11"/>
  <c r="AI12" i="11"/>
  <c r="AK11" i="11"/>
  <c r="AI11" i="11"/>
  <c r="AK10" i="11"/>
  <c r="AI10" i="11"/>
  <c r="AK9" i="11"/>
  <c r="AI9" i="11"/>
  <c r="Y9" i="11"/>
  <c r="Y10" i="11" s="1"/>
  <c r="Y11" i="11" s="1"/>
  <c r="Y12" i="11" s="1"/>
  <c r="Y13" i="11" s="1"/>
  <c r="Y14" i="11" s="1"/>
  <c r="Y15" i="11" s="1"/>
  <c r="Y16" i="11" s="1"/>
  <c r="Y17" i="11" s="1"/>
  <c r="Y18" i="11" s="1"/>
  <c r="Y19" i="11" s="1"/>
  <c r="Y20" i="11" s="1"/>
  <c r="Y21" i="11" s="1"/>
  <c r="Y22" i="11" s="1"/>
  <c r="Y23" i="11" s="1"/>
  <c r="Y24" i="11" s="1"/>
  <c r="Y25" i="11" s="1"/>
  <c r="Y26" i="11" s="1"/>
  <c r="Y27" i="11" s="1"/>
  <c r="Y28" i="11" s="1"/>
  <c r="Y29" i="11" s="1"/>
  <c r="Y30" i="11" s="1"/>
  <c r="Y31" i="11" s="1"/>
  <c r="Y32" i="11" s="1"/>
  <c r="Y33" i="11" s="1"/>
  <c r="Y34" i="11" s="1"/>
  <c r="Y35" i="11" s="1"/>
  <c r="Y36" i="11" s="1"/>
  <c r="Y37" i="11" s="1"/>
  <c r="Y38" i="11" s="1"/>
  <c r="Y39" i="11" s="1"/>
  <c r="Y40" i="11" s="1"/>
  <c r="Y41" i="11" s="1"/>
  <c r="Y42" i="11" s="1"/>
  <c r="Y43" i="11" s="1"/>
  <c r="Y44" i="11" s="1"/>
  <c r="Y45" i="11" s="1"/>
  <c r="Y46" i="11" s="1"/>
  <c r="Y47" i="11" s="1"/>
  <c r="AK8" i="11"/>
  <c r="AI8" i="11"/>
  <c r="M17" i="11"/>
  <c r="K17" i="11"/>
  <c r="M16" i="11"/>
  <c r="K16" i="11"/>
  <c r="M15" i="11"/>
  <c r="K15" i="11"/>
  <c r="M14" i="11"/>
  <c r="K14" i="11"/>
  <c r="M13" i="11"/>
  <c r="K13" i="11"/>
  <c r="M12" i="11"/>
  <c r="K12" i="11"/>
  <c r="M11" i="11"/>
  <c r="K11" i="11"/>
  <c r="M10" i="11"/>
  <c r="K10" i="11"/>
  <c r="M9" i="11"/>
  <c r="K9" i="1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M8" i="11"/>
  <c r="K8" i="1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16" i="4"/>
  <c r="T15" i="4"/>
  <c r="T14" i="4"/>
  <c r="T13" i="4"/>
  <c r="T12" i="4"/>
  <c r="T11" i="4"/>
  <c r="T10" i="4"/>
  <c r="T9" i="4"/>
  <c r="T8" i="4"/>
  <c r="T7" i="4"/>
  <c r="R7" i="4"/>
  <c r="R8" i="4" s="1"/>
  <c r="R9" i="4" s="1"/>
  <c r="R10" i="4" s="1"/>
  <c r="R11" i="4" s="1"/>
  <c r="R12" i="4" s="1"/>
  <c r="R13" i="4" s="1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T6" i="4"/>
  <c r="J7" i="4"/>
  <c r="J8" i="4"/>
  <c r="J9" i="4"/>
  <c r="J10" i="4"/>
  <c r="J11" i="4"/>
  <c r="J12" i="4"/>
  <c r="J13" i="4"/>
  <c r="J14" i="4"/>
  <c r="J15" i="4"/>
  <c r="J16" i="4"/>
  <c r="J6" i="4"/>
  <c r="H7" i="4"/>
  <c r="H8" i="4"/>
  <c r="H9" i="4"/>
  <c r="H10" i="4"/>
  <c r="H11" i="4"/>
  <c r="H12" i="4"/>
  <c r="H13" i="4"/>
  <c r="H14" i="4"/>
  <c r="H15" i="4"/>
  <c r="H16" i="4"/>
  <c r="H6" i="4"/>
  <c r="F7" i="4"/>
  <c r="F8" i="4" s="1"/>
  <c r="F9" i="4" s="1"/>
  <c r="F10" i="4" s="1"/>
  <c r="F11" i="4" s="1"/>
  <c r="F12" i="4" s="1"/>
  <c r="F13" i="4" s="1"/>
  <c r="F14" i="4" s="1"/>
  <c r="F15" i="4" s="1"/>
  <c r="F16" i="4" s="1"/>
  <c r="BG30" i="4"/>
  <c r="BG31" i="4"/>
  <c r="BG7" i="4"/>
  <c r="BG8" i="4"/>
  <c r="BG9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6" i="4"/>
  <c r="BL7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6" i="4"/>
  <c r="AU7" i="4"/>
  <c r="AU8" i="4"/>
  <c r="AU9" i="4"/>
  <c r="AU10" i="4"/>
  <c r="AU11" i="4"/>
  <c r="AU12" i="4"/>
  <c r="AU13" i="4"/>
  <c r="AU14" i="4"/>
  <c r="AU15" i="4"/>
  <c r="AU16" i="4"/>
  <c r="AU17" i="4"/>
  <c r="AU18" i="4"/>
  <c r="AU19" i="4"/>
  <c r="AU20" i="4"/>
  <c r="AU21" i="4"/>
  <c r="AU22" i="4"/>
  <c r="AU23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6" i="4"/>
  <c r="AU37" i="4"/>
  <c r="AU38" i="4"/>
  <c r="AU6" i="4"/>
  <c r="CA7" i="4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6" i="4"/>
  <c r="CP9" i="4"/>
  <c r="CP8" i="4"/>
  <c r="CP7" i="4"/>
  <c r="CQ7" i="4" s="1"/>
  <c r="CP16" i="4"/>
  <c r="BA7" i="4"/>
  <c r="BA8" i="4"/>
  <c r="BA9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BA29" i="4"/>
  <c r="BA30" i="4"/>
  <c r="BA31" i="4"/>
  <c r="BA32" i="4"/>
  <c r="BA33" i="4"/>
  <c r="BA34" i="4"/>
  <c r="BA35" i="4"/>
  <c r="BA36" i="4"/>
  <c r="BA37" i="4"/>
  <c r="BA38" i="4"/>
  <c r="BA39" i="4"/>
  <c r="BA40" i="4"/>
  <c r="BA41" i="4"/>
  <c r="BA42" i="4"/>
  <c r="BA43" i="4"/>
  <c r="BA44" i="4"/>
  <c r="BA45" i="4"/>
  <c r="BA46" i="4"/>
  <c r="BA47" i="4"/>
  <c r="BA48" i="4"/>
  <c r="BA49" i="4"/>
  <c r="BA50" i="4"/>
  <c r="BA51" i="4"/>
  <c r="BA52" i="4"/>
  <c r="BA53" i="4"/>
  <c r="BA54" i="4"/>
  <c r="BA55" i="4"/>
  <c r="BA56" i="4"/>
  <c r="BA57" i="4"/>
  <c r="BA58" i="4"/>
  <c r="BA59" i="4"/>
  <c r="BA60" i="4"/>
  <c r="BA61" i="4"/>
  <c r="BA62" i="4"/>
  <c r="BA63" i="4"/>
  <c r="BA64" i="4"/>
  <c r="BA65" i="4"/>
  <c r="BA66" i="4"/>
  <c r="BA67" i="4"/>
  <c r="BA68" i="4"/>
  <c r="BA69" i="4"/>
  <c r="BA70" i="4"/>
  <c r="BA71" i="4"/>
  <c r="BA72" i="4"/>
  <c r="BA73" i="4"/>
  <c r="BA74" i="4"/>
  <c r="BA75" i="4"/>
  <c r="BA76" i="4"/>
  <c r="BA77" i="4"/>
  <c r="BA78" i="4"/>
  <c r="BA79" i="4"/>
  <c r="BA80" i="4"/>
  <c r="BA81" i="4"/>
  <c r="BA82" i="4"/>
  <c r="BA83" i="4"/>
  <c r="BA84" i="4"/>
  <c r="BA85" i="4"/>
  <c r="BA86" i="4"/>
  <c r="BA87" i="4"/>
  <c r="BA88" i="4"/>
  <c r="BA89" i="4"/>
  <c r="BA90" i="4"/>
  <c r="BA91" i="4"/>
  <c r="BA92" i="4"/>
  <c r="BA93" i="4"/>
  <c r="BA94" i="4"/>
  <c r="BA95" i="4"/>
  <c r="BA96" i="4"/>
  <c r="BA97" i="4"/>
  <c r="BA98" i="4"/>
  <c r="BA99" i="4"/>
  <c r="BA100" i="4"/>
  <c r="BA101" i="4"/>
  <c r="BA102" i="4"/>
  <c r="BA103" i="4"/>
  <c r="BA104" i="4"/>
  <c r="BA105" i="4"/>
  <c r="BA106" i="4"/>
  <c r="BA107" i="4"/>
  <c r="BA108" i="4"/>
  <c r="BA109" i="4"/>
  <c r="BA110" i="4"/>
  <c r="BA111" i="4"/>
  <c r="BA112" i="4"/>
  <c r="BA113" i="4"/>
  <c r="BA114" i="4"/>
  <c r="BA115" i="4"/>
  <c r="BA116" i="4"/>
  <c r="BA117" i="4"/>
  <c r="BA118" i="4"/>
  <c r="BA119" i="4"/>
  <c r="BA120" i="4"/>
  <c r="BA121" i="4"/>
  <c r="BA122" i="4"/>
  <c r="BA123" i="4"/>
  <c r="BA124" i="4"/>
  <c r="BA125" i="4"/>
  <c r="BA126" i="4"/>
  <c r="BA127" i="4"/>
  <c r="BA128" i="4"/>
  <c r="BA129" i="4"/>
  <c r="BA130" i="4"/>
  <c r="BA131" i="4"/>
  <c r="BA132" i="4"/>
  <c r="BA133" i="4"/>
  <c r="BA134" i="4"/>
  <c r="BA135" i="4"/>
  <c r="BA136" i="4"/>
  <c r="BA137" i="4"/>
  <c r="BA138" i="4"/>
  <c r="BA139" i="4"/>
  <c r="BA140" i="4"/>
  <c r="BA141" i="4"/>
  <c r="BA142" i="4"/>
  <c r="BA143" i="4"/>
  <c r="BA144" i="4"/>
  <c r="BA145" i="4"/>
  <c r="BA146" i="4"/>
  <c r="BA147" i="4"/>
  <c r="BA148" i="4"/>
  <c r="BA149" i="4"/>
  <c r="BA150" i="4"/>
  <c r="BA151" i="4"/>
  <c r="BA152" i="4"/>
  <c r="BA153" i="4"/>
  <c r="BA154" i="4"/>
  <c r="BA155" i="4"/>
  <c r="BA156" i="4"/>
  <c r="BA157" i="4"/>
  <c r="BA158" i="4"/>
  <c r="BA159" i="4"/>
  <c r="BA160" i="4"/>
  <c r="BA161" i="4"/>
  <c r="BA162" i="4"/>
  <c r="BA163" i="4"/>
  <c r="BA164" i="4"/>
  <c r="BA165" i="4"/>
  <c r="BA166" i="4"/>
  <c r="BA167" i="4"/>
  <c r="BA6" i="4"/>
  <c r="AV6" i="4"/>
  <c r="AW6" i="4" s="1"/>
  <c r="AV7" i="4"/>
  <c r="AW7" i="4" s="1"/>
  <c r="AV8" i="4"/>
  <c r="AW8" i="4" s="1"/>
  <c r="AV9" i="4"/>
  <c r="AW9" i="4" s="1"/>
  <c r="AV35" i="4"/>
  <c r="AW35" i="4" s="1"/>
  <c r="AV36" i="4"/>
  <c r="AW36" i="4" s="1"/>
  <c r="AV37" i="4"/>
  <c r="AW37" i="4" s="1"/>
  <c r="AV38" i="4"/>
  <c r="AW38" i="4" s="1"/>
  <c r="Y48" i="11" l="1"/>
  <c r="Y49" i="11" s="1"/>
  <c r="Y50" i="11" s="1"/>
  <c r="Y51" i="11" s="1"/>
  <c r="Y52" i="11" s="1"/>
  <c r="Y53" i="11" s="1"/>
  <c r="Y54" i="11" s="1"/>
  <c r="Y55" i="11" s="1"/>
  <c r="Y56" i="11" s="1"/>
  <c r="Y57" i="11" s="1"/>
  <c r="Y58" i="11" s="1"/>
  <c r="Y59" i="11" s="1"/>
  <c r="Y60" i="11" s="1"/>
  <c r="Y61" i="11" s="1"/>
  <c r="Y62" i="11" s="1"/>
  <c r="Y63" i="11" s="1"/>
  <c r="Y64" i="11" s="1"/>
  <c r="Y65" i="11" s="1"/>
  <c r="Y66" i="11" s="1"/>
  <c r="Y67" i="11" s="1"/>
  <c r="Y68" i="11" s="1"/>
  <c r="Y69" i="11" s="1"/>
  <c r="Y70" i="11" s="1"/>
  <c r="Y71" i="11" s="1"/>
  <c r="Y72" i="11" s="1"/>
  <c r="Y73" i="11" s="1"/>
  <c r="Y74" i="11" s="1"/>
  <c r="Y75" i="11" s="1"/>
  <c r="Y76" i="11" s="1"/>
  <c r="Y77" i="11" s="1"/>
  <c r="Y78" i="11" s="1"/>
  <c r="Y79" i="11" s="1"/>
  <c r="Y80" i="11" s="1"/>
  <c r="Y81" i="11" s="1"/>
  <c r="Y82" i="11" s="1"/>
  <c r="Y83" i="11" s="1"/>
  <c r="Y84" i="11" s="1"/>
  <c r="Y85" i="11" s="1"/>
  <c r="Y86" i="11" s="1"/>
  <c r="Y87" i="11" s="1"/>
  <c r="Y88" i="11" s="1"/>
  <c r="Y89" i="11" s="1"/>
  <c r="Y90" i="11" s="1"/>
  <c r="Y91" i="11" s="1"/>
  <c r="Y92" i="11" s="1"/>
  <c r="Y93" i="11" s="1"/>
  <c r="Y94" i="11" s="1"/>
  <c r="Y95" i="11" s="1"/>
  <c r="Y96" i="11" s="1"/>
  <c r="Y97" i="11" s="1"/>
  <c r="Y98" i="11" s="1"/>
  <c r="Y99" i="11" s="1"/>
  <c r="Y100" i="11" s="1"/>
  <c r="Y101" i="11" s="1"/>
  <c r="Y102" i="11" s="1"/>
  <c r="Y103" i="11" s="1"/>
  <c r="Y104" i="11" s="1"/>
  <c r="Y105" i="11" s="1"/>
  <c r="Y106" i="11" s="1"/>
  <c r="Y107" i="11" s="1"/>
  <c r="Y108" i="11" s="1"/>
  <c r="Y109" i="11" s="1"/>
  <c r="Y110" i="11" s="1"/>
  <c r="Y111" i="11" s="1"/>
  <c r="Y112" i="11" s="1"/>
  <c r="Y113" i="11" s="1"/>
  <c r="Y114" i="11" s="1"/>
  <c r="Y115" i="11" s="1"/>
  <c r="Y116" i="11" s="1"/>
  <c r="Y117" i="11" s="1"/>
  <c r="Y118" i="11" s="1"/>
  <c r="Y119" i="11" s="1"/>
  <c r="Y120" i="11" s="1"/>
  <c r="Y121" i="11" s="1"/>
  <c r="AL11" i="11"/>
  <c r="A25" i="11"/>
  <c r="A26" i="11" s="1"/>
  <c r="A27" i="11" s="1"/>
  <c r="A28" i="11" s="1"/>
  <c r="A29" i="11" s="1"/>
  <c r="A30" i="11" s="1"/>
  <c r="A31" i="11" s="1"/>
  <c r="N9" i="11"/>
  <c r="AL9" i="11"/>
  <c r="AL12" i="11"/>
  <c r="AL10" i="11"/>
  <c r="CQ8" i="4"/>
  <c r="CQ9" i="4" s="1"/>
  <c r="AL14" i="11" l="1"/>
  <c r="AL15" i="11"/>
  <c r="AL16" i="11"/>
  <c r="AL13" i="11"/>
  <c r="A32" i="1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N10" i="11"/>
  <c r="AV10" i="4"/>
  <c r="AW10" i="4" s="1"/>
  <c r="AV11" i="4"/>
  <c r="AW11" i="4" s="1"/>
  <c r="AV12" i="4"/>
  <c r="AW12" i="4" s="1"/>
  <c r="AV13" i="4"/>
  <c r="AW13" i="4" s="1"/>
  <c r="AV14" i="4"/>
  <c r="AW14" i="4" s="1"/>
  <c r="AV15" i="4"/>
  <c r="AW15" i="4" s="1"/>
  <c r="AV16" i="4"/>
  <c r="AW16" i="4" s="1"/>
  <c r="AV17" i="4"/>
  <c r="AW17" i="4" s="1"/>
  <c r="AV18" i="4"/>
  <c r="AW18" i="4" s="1"/>
  <c r="AV19" i="4"/>
  <c r="AW19" i="4" s="1"/>
  <c r="AV20" i="4"/>
  <c r="AW20" i="4" s="1"/>
  <c r="AV21" i="4"/>
  <c r="AW21" i="4" s="1"/>
  <c r="AV22" i="4"/>
  <c r="AW22" i="4" s="1"/>
  <c r="AV23" i="4"/>
  <c r="AW23" i="4" s="1"/>
  <c r="AV24" i="4"/>
  <c r="AW24" i="4" s="1"/>
  <c r="AV25" i="4"/>
  <c r="AW25" i="4" s="1"/>
  <c r="AV26" i="4"/>
  <c r="AW26" i="4" s="1"/>
  <c r="AV27" i="4"/>
  <c r="AW27" i="4" s="1"/>
  <c r="AV28" i="4"/>
  <c r="AW28" i="4" s="1"/>
  <c r="AV29" i="4"/>
  <c r="AW29" i="4" s="1"/>
  <c r="AV30" i="4"/>
  <c r="AW30" i="4" s="1"/>
  <c r="AV31" i="4"/>
  <c r="AW31" i="4" s="1"/>
  <c r="AV32" i="4"/>
  <c r="AW32" i="4" s="1"/>
  <c r="AV33" i="4"/>
  <c r="AW33" i="4" s="1"/>
  <c r="AV34" i="4"/>
  <c r="AW34" i="4" s="1"/>
  <c r="DI12" i="4"/>
  <c r="DI13" i="4"/>
  <c r="DI14" i="4"/>
  <c r="DI15" i="4"/>
  <c r="DI16" i="4"/>
  <c r="DI17" i="4"/>
  <c r="DI18" i="4"/>
  <c r="DI19" i="4"/>
  <c r="DI20" i="4"/>
  <c r="DI21" i="4"/>
  <c r="DI11" i="4"/>
  <c r="A48" i="11" l="1"/>
  <c r="A49" i="11" s="1"/>
  <c r="A50" i="11" s="1"/>
  <c r="A51" i="11" s="1"/>
  <c r="A52" i="11" s="1"/>
  <c r="A53" i="11" s="1"/>
  <c r="A54" i="11" s="1"/>
  <c r="N11" i="11"/>
  <c r="CP32" i="4"/>
  <c r="CP31" i="4"/>
  <c r="CP30" i="4"/>
  <c r="CP29" i="4"/>
  <c r="CP28" i="4"/>
  <c r="CP27" i="4"/>
  <c r="CP26" i="4"/>
  <c r="CP25" i="4"/>
  <c r="CP24" i="4"/>
  <c r="CP23" i="4"/>
  <c r="CP22" i="4"/>
  <c r="CP21" i="4"/>
  <c r="CP20" i="4"/>
  <c r="DC19" i="4"/>
  <c r="DF21" i="4" s="1"/>
  <c r="DH21" i="4" s="1"/>
  <c r="CP19" i="4"/>
  <c r="CH19" i="4"/>
  <c r="DE18" i="4"/>
  <c r="DC18" i="4"/>
  <c r="DF20" i="4" s="1"/>
  <c r="DH20" i="4" s="1"/>
  <c r="CV18" i="4"/>
  <c r="DE11" i="4" s="1"/>
  <c r="CP18" i="4"/>
  <c r="CH18" i="4"/>
  <c r="DC17" i="4"/>
  <c r="DF19" i="4" s="1"/>
  <c r="DH19" i="4" s="1"/>
  <c r="CP17" i="4"/>
  <c r="CH17" i="4"/>
  <c r="DC16" i="4"/>
  <c r="DF18" i="4" s="1"/>
  <c r="DH18" i="4" s="1"/>
  <c r="CT16" i="4"/>
  <c r="DD9" i="4" s="1"/>
  <c r="CH16" i="4"/>
  <c r="DC15" i="4"/>
  <c r="DF17" i="4" s="1"/>
  <c r="DH17" i="4" s="1"/>
  <c r="CP15" i="4"/>
  <c r="CH15" i="4"/>
  <c r="DC14" i="4"/>
  <c r="DF16" i="4" s="1"/>
  <c r="DH16" i="4" s="1"/>
  <c r="CP14" i="4"/>
  <c r="CH14" i="4"/>
  <c r="DC13" i="4"/>
  <c r="DF15" i="4" s="1"/>
  <c r="DH15" i="4" s="1"/>
  <c r="CP13" i="4"/>
  <c r="CH13" i="4"/>
  <c r="DC12" i="4"/>
  <c r="DF13" i="4" s="1"/>
  <c r="DH13" i="4" s="1"/>
  <c r="CP12" i="4"/>
  <c r="CH12" i="4"/>
  <c r="CG12" i="4"/>
  <c r="CV19" i="4" s="1"/>
  <c r="DE12" i="4" s="1"/>
  <c r="DC11" i="4"/>
  <c r="DF11" i="4" s="1"/>
  <c r="CP11" i="4"/>
  <c r="CH11" i="4"/>
  <c r="DC10" i="4"/>
  <c r="CP10" i="4"/>
  <c r="CF10" i="4"/>
  <c r="CT17" i="4" s="1"/>
  <c r="DD10" i="4" s="1"/>
  <c r="DC9" i="4"/>
  <c r="DC8" i="4"/>
  <c r="A55" i="11" l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N12" i="11"/>
  <c r="DH11" i="4"/>
  <c r="DH10" i="4"/>
  <c r="CQ10" i="4"/>
  <c r="CQ11" i="4" s="1"/>
  <c r="CQ12" i="4" s="1"/>
  <c r="CQ13" i="4" s="1"/>
  <c r="CQ14" i="4" s="1"/>
  <c r="CQ15" i="4" s="1"/>
  <c r="CS15" i="4" s="1"/>
  <c r="CF11" i="4"/>
  <c r="DF12" i="4"/>
  <c r="DH12" i="4" s="1"/>
  <c r="DF14" i="4"/>
  <c r="DH14" i="4" s="1"/>
  <c r="CG13" i="4"/>
  <c r="A71" i="11" l="1"/>
  <c r="A72" i="11" s="1"/>
  <c r="A73" i="11" s="1"/>
  <c r="A74" i="11" s="1"/>
  <c r="A75" i="11" s="1"/>
  <c r="A76" i="11" s="1"/>
  <c r="A77" i="11" s="1"/>
  <c r="N13" i="11"/>
  <c r="CQ16" i="4"/>
  <c r="CS16" i="4"/>
  <c r="CT18" i="4"/>
  <c r="DD11" i="4" s="1"/>
  <c r="CF12" i="4"/>
  <c r="CV20" i="4"/>
  <c r="DE13" i="4" s="1"/>
  <c r="CG14" i="4"/>
  <c r="A78" i="11" l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N14" i="11"/>
  <c r="CS17" i="4"/>
  <c r="CQ17" i="4"/>
  <c r="CS18" i="4" s="1"/>
  <c r="CW18" i="4" s="1"/>
  <c r="CT19" i="4"/>
  <c r="DD12" i="4" s="1"/>
  <c r="CF13" i="4"/>
  <c r="CV21" i="4"/>
  <c r="CG15" i="4"/>
  <c r="A94" i="11" l="1"/>
  <c r="A95" i="11" s="1"/>
  <c r="A96" i="11" s="1"/>
  <c r="A97" i="11" s="1"/>
  <c r="A98" i="11" s="1"/>
  <c r="A99" i="11" s="1"/>
  <c r="A100" i="11" s="1"/>
  <c r="N15" i="11"/>
  <c r="CQ18" i="4"/>
  <c r="CQ19" i="4" s="1"/>
  <c r="CT20" i="4"/>
  <c r="DD13" i="4" s="1"/>
  <c r="DD14" i="4" s="1"/>
  <c r="DD15" i="4" s="1"/>
  <c r="DD16" i="4" s="1"/>
  <c r="DD17" i="4" s="1"/>
  <c r="DD18" i="4" s="1"/>
  <c r="DD19" i="4" s="1"/>
  <c r="CF14" i="4"/>
  <c r="CV22" i="4"/>
  <c r="CG16" i="4"/>
  <c r="CV23" i="4" s="1"/>
  <c r="A101" i="11" l="1"/>
  <c r="A102" i="11" s="1"/>
  <c r="A103" i="11" s="1"/>
  <c r="A104" i="11" s="1"/>
  <c r="A105" i="11" s="1"/>
  <c r="A106" i="11" s="1"/>
  <c r="A107" i="11" s="1"/>
  <c r="A108" i="11" s="1"/>
  <c r="A109" i="11" s="1"/>
  <c r="N16" i="11"/>
  <c r="CT21" i="4"/>
  <c r="CF15" i="4"/>
  <c r="CS19" i="4"/>
  <c r="CQ20" i="4"/>
  <c r="CQ21" i="4" s="1"/>
  <c r="CQ22" i="4" s="1"/>
  <c r="CS20" i="4" l="1"/>
  <c r="CQ23" i="4"/>
  <c r="CQ24" i="4" s="1"/>
  <c r="CQ25" i="4" s="1"/>
  <c r="CQ26" i="4" s="1"/>
  <c r="CT22" i="4"/>
  <c r="CF16" i="4"/>
  <c r="CT23" i="4" s="1"/>
  <c r="CW19" i="4"/>
  <c r="CW20" i="4"/>
  <c r="CS21" i="4" l="1"/>
  <c r="CQ27" i="4"/>
  <c r="CQ28" i="4" s="1"/>
  <c r="CQ29" i="4" s="1"/>
  <c r="CQ30" i="4" s="1"/>
  <c r="CQ31" i="4" s="1"/>
  <c r="CW21" i="4"/>
  <c r="CW22" i="4"/>
  <c r="CS22" i="4" l="1"/>
  <c r="CW25" i="4" s="1"/>
  <c r="CQ32" i="4"/>
  <c r="CS23" i="4" s="1"/>
  <c r="CW26" i="4" s="1"/>
  <c r="CW24" i="4"/>
  <c r="CW23" i="4"/>
</calcChain>
</file>

<file path=xl/sharedStrings.xml><?xml version="1.0" encoding="utf-8"?>
<sst xmlns="http://schemas.openxmlformats.org/spreadsheetml/2006/main" count="536" uniqueCount="178">
  <si>
    <t>-0.015826698973114617,</t>
  </si>
  <si>
    <t>x</t>
  </si>
  <si>
    <t>y</t>
  </si>
  <si>
    <t>initial notch</t>
  </si>
  <si>
    <t>0.003982234657645023,</t>
  </si>
  <si>
    <t>0.4672556824737537,</t>
  </si>
  <si>
    <t>0.9305291302898642,</t>
  </si>
  <si>
    <t>1.313927845723887,</t>
  </si>
  <si>
    <t>1.7292764541107442,</t>
  </si>
  <si>
    <t>2.0487753836390965,</t>
  </si>
  <si>
    <t>2.4481490455495365,</t>
  </si>
  <si>
    <t>2.8634976539363937,</t>
  </si>
  <si>
    <t>3.278846262323249,</t>
  </si>
  <si>
    <t>3.694194870710106,</t>
  </si>
  <si>
    <t>4.253317997384723,</t>
  </si>
  <si>
    <t>4.700616498724415,</t>
  </si>
  <si>
    <t>5.0520653212056,</t>
  </si>
  <si>
    <t>5.323639411304697,</t>
  </si>
  <si>
    <t>5.451438983116038,</t>
  </si>
  <si>
    <t>beachmark1</t>
  </si>
  <si>
    <t>beachmark2</t>
  </si>
  <si>
    <t>5.65911328730947,</t>
  </si>
  <si>
    <t>0.40335589656808324,</t>
  </si>
  <si>
    <t>0.8506543979077765,</t>
  </si>
  <si>
    <t>1.2660030062946337,</t>
  </si>
  <si>
    <t>1.6813516146814909,</t>
  </si>
  <si>
    <t>2.1446250624975995,</t>
  </si>
  <si>
    <t>2.6717982962193805,</t>
  </si>
  <si>
    <t>3.039222065176986,</t>
  </si>
  <si>
    <t>3.3587209947053367,</t>
  </si>
  <si>
    <t>3.646270031280853,</t>
  </si>
  <si>
    <t>3.965768960809207,</t>
  </si>
  <si>
    <t>4.301242836813973,</t>
  </si>
  <si>
    <t>4.604766819865908,</t>
  </si>
  <si>
    <t>4.844391017012171,</t>
  </si>
  <si>
    <t>5.259739625399028,</t>
  </si>
  <si>
    <t>5.611188447880217,</t>
  </si>
  <si>
    <t>5.754962966167973,</t>
  </si>
  <si>
    <t>5.770937912644392,</t>
  </si>
  <si>
    <t>beachmark3</t>
  </si>
  <si>
    <t>3.1989715299411614,</t>
  </si>
  <si>
    <t>5.866787591502895,</t>
  </si>
  <si>
    <t>complete</t>
  </si>
  <si>
    <t>beachmark4</t>
  </si>
  <si>
    <t>0.007177223952927747,</t>
  </si>
  <si>
    <t>beachmark5</t>
  </si>
  <si>
    <t>-2.6612778354678657,</t>
  </si>
  <si>
    <t>beachmark6</t>
  </si>
  <si>
    <t>-7.883168339679243,</t>
  </si>
  <si>
    <t>-6.940007499711549,</t>
  </si>
  <si>
    <t>-5.835819199261566,</t>
  </si>
  <si>
    <t>-4.754634821737625,</t>
  </si>
  <si>
    <t>-3.880485750548054,</t>
  </si>
  <si>
    <t>-1.3040463828314266,</t>
  </si>
  <si>
    <t>0.8353184492904138,</t>
  </si>
  <si>
    <t>2.0775302872966463,</t>
  </si>
  <si>
    <t>3.756816660897659,</t>
  </si>
  <si>
    <t>5.229067728164306,</t>
  </si>
  <si>
    <t>6.793334487135116,</t>
  </si>
  <si>
    <t>8.495624783662173,</t>
  </si>
  <si>
    <t>10.335938617745477,</t>
  </si>
  <si>
    <t>12.176252451828784,</t>
  </si>
  <si>
    <t>13.073405445944395,</t>
  </si>
  <si>
    <t>13.418464289835015,</t>
  </si>
  <si>
    <t>beachmark7</t>
  </si>
  <si>
    <t>beachmark8</t>
  </si>
  <si>
    <t>along a</t>
  </si>
  <si>
    <t>origin</t>
  </si>
  <si>
    <t>notch</t>
  </si>
  <si>
    <t>benchmark1</t>
  </si>
  <si>
    <t>benchmark2</t>
  </si>
  <si>
    <t>benchmark3</t>
  </si>
  <si>
    <t>benchmark4</t>
  </si>
  <si>
    <t>benchmark5</t>
  </si>
  <si>
    <t>benchmark6</t>
  </si>
  <si>
    <t>benchmark7</t>
  </si>
  <si>
    <t>benchmark8</t>
  </si>
  <si>
    <t>along c</t>
  </si>
  <si>
    <t>center</t>
  </si>
  <si>
    <t>edge of notch</t>
  </si>
  <si>
    <t>beachmark2 and 1</t>
  </si>
  <si>
    <t>beachmark2prime</t>
  </si>
  <si>
    <t>-5.810898282758354,</t>
  </si>
  <si>
    <t>-5.826873229234772,</t>
  </si>
  <si>
    <t>-5.794923336281937,</t>
  </si>
  <si>
    <t>-5.667123764470596,</t>
  </si>
  <si>
    <t>-5.491399353230002,</t>
  </si>
  <si>
    <t>-5.2837250490365735,</t>
  </si>
  <si>
    <t>-4.900326333602552,</t>
  </si>
  <si>
    <t>-4.437052885786443,</t>
  </si>
  <si>
    <t>-3.79805502672974,</t>
  </si>
  <si>
    <t>-3.127107274720201,</t>
  </si>
  <si>
    <t>-2.456159522710662,</t>
  </si>
  <si>
    <t>-1.7852117707011228,</t>
  </si>
  <si>
    <t>-0.9704895004038274,</t>
  </si>
  <si>
    <t>-0.12381733715369592,</t>
  </si>
  <si>
    <t>0.33945611066241277,</t>
  </si>
  <si>
    <t>1.026378809148369,</t>
  </si>
  <si>
    <t>1.7452514005871613,</t>
  </si>
  <si>
    <t>2.496073884978788,</t>
  </si>
  <si>
    <t>3.91784412137995,</t>
  </si>
  <si>
    <t>4.572816926913074,</t>
  </si>
  <si>
    <t>5.147915000064106,</t>
  </si>
  <si>
    <t>5.499363822545295,</t>
  </si>
  <si>
    <t>5.786912859120807,</t>
  </si>
  <si>
    <t>5.85081264502648,</t>
  </si>
  <si>
    <t>along 45 deg</t>
  </si>
  <si>
    <t>beachmark6prime</t>
  </si>
  <si>
    <t>N</t>
  </si>
  <si>
    <t>c</t>
  </si>
  <si>
    <t>beachmark2 prime</t>
  </si>
  <si>
    <t>length</t>
  </si>
  <si>
    <t>C</t>
  </si>
  <si>
    <t>dC/DN</t>
  </si>
  <si>
    <t>dA/DN</t>
  </si>
  <si>
    <t>Cycles</t>
  </si>
  <si>
    <t>R</t>
  </si>
  <si>
    <t>Pass</t>
  </si>
  <si>
    <t>Life</t>
  </si>
  <si>
    <t>C Length</t>
  </si>
  <si>
    <t>A Length</t>
  </si>
  <si>
    <t>Beta C</t>
  </si>
  <si>
    <t>Beta A</t>
  </si>
  <si>
    <t>R(k) C</t>
  </si>
  <si>
    <t>R(k) A</t>
  </si>
  <si>
    <t>R(final) C</t>
  </si>
  <si>
    <t>R(final) A</t>
  </si>
  <si>
    <t>DeltaK C</t>
  </si>
  <si>
    <t>DeltaK A</t>
  </si>
  <si>
    <t>Max Stress</t>
  </si>
  <si>
    <t>Sub Spectrum</t>
  </si>
  <si>
    <t>mm</t>
  </si>
  <si>
    <t>FCGR</t>
  </si>
  <si>
    <t>R=0.1</t>
  </si>
  <si>
    <t>R=0.5</t>
  </si>
  <si>
    <t>n</t>
  </si>
  <si>
    <t>BS7910 mean, R=0.1, R=0.5, tabular</t>
  </si>
  <si>
    <t>z</t>
  </si>
  <si>
    <t>KI</t>
  </si>
  <si>
    <t>KII</t>
  </si>
  <si>
    <t>KIII</t>
  </si>
  <si>
    <t>2c</t>
  </si>
  <si>
    <t>45deg</t>
  </si>
  <si>
    <t>initial crack size a=4.98, c=6.27</t>
  </si>
  <si>
    <t>DeltaN</t>
  </si>
  <si>
    <t>no shape constraint</t>
  </si>
  <si>
    <t>10,100,390,500,8x1000, 500,390,100,10,10,990,3x1000,990,10</t>
  </si>
  <si>
    <t>160 elements along front</t>
  </si>
  <si>
    <t>,</t>
  </si>
  <si>
    <t xml:space="preserve">reverse mission definition: </t>
  </si>
  <si>
    <t>loading mission, R=0.5 5k cycles followed by R=0.1 10k cycles</t>
  </si>
  <si>
    <t>load shift</t>
  </si>
  <si>
    <t>elliptical</t>
  </si>
  <si>
    <t>a=</t>
  </si>
  <si>
    <t>c=</t>
  </si>
  <si>
    <t>deviations</t>
  </si>
  <si>
    <t>3D FEA</t>
  </si>
  <si>
    <t xml:space="preserve">K, </t>
  </si>
  <si>
    <t>step 0</t>
  </si>
  <si>
    <t>step 16</t>
  </si>
  <si>
    <t>step23</t>
  </si>
  <si>
    <t>step39</t>
  </si>
  <si>
    <t>step  46</t>
  </si>
  <si>
    <t>step  62</t>
  </si>
  <si>
    <t>step  69</t>
  </si>
  <si>
    <t>step 85</t>
  </si>
  <si>
    <t>step 92</t>
  </si>
  <si>
    <t>BS7910 mean - off nominal,1.12*C  R=0.1, 0.8*C R=0.5, tabular</t>
  </si>
  <si>
    <t>a/c</t>
  </si>
  <si>
    <t>A</t>
  </si>
  <si>
    <t>DOE1</t>
  </si>
  <si>
    <t>DOE3</t>
  </si>
  <si>
    <t>BS7910 off-mean, R=0.1, R=0.5, tabular</t>
  </si>
  <si>
    <t>length at 45 deg</t>
  </si>
  <si>
    <t>Title: Example Problem</t>
  </si>
  <si>
    <t>Spectrum title: Adrian</t>
  </si>
  <si>
    <t>5141  &lt;--- crack geometry code: Circumferential Surface Crack In Cylinder (External) (9B.5.14) - Polynomial Solution</t>
  </si>
  <si>
    <t>API579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</si>
</sst>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11" fontId="0" fillId="0" borderId="0" xfId="0" applyNumberFormat="1"/>
    <xf numFmtId="164" fontId="0" fillId="0" borderId="0" xfId="0" applyNumberFormat="1"/>
    <xf numFmtId="0" fontId="0" fillId="3" borderId="0" xfId="0" applyFill="1"/>
    <xf numFmtId="11" fontId="0" fillId="3" borderId="0" xfId="0" applyNumberFormat="1" applyFill="1"/>
    <xf numFmtId="0" fontId="0" fillId="4" borderId="0" xfId="0" applyFill="1"/>
    <xf numFmtId="11" fontId="0" fillId="4" borderId="0" xfId="0" applyNumberFormat="1" applyFill="1"/>
    <xf numFmtId="2" fontId="0" fillId="0" borderId="0" xfId="0" applyNumberFormat="1"/>
    <xf numFmtId="10" fontId="0" fillId="0" borderId="0" xfId="0" applyNumberFormat="1"/>
    <xf numFmtId="0" fontId="0" fillId="0" borderId="0" xfId="0" applyFill="1"/>
    <xf numFmtId="11" fontId="0" fillId="0" borderId="0" xfId="0" applyNumberFormat="1" applyFill="1"/>
    <xf numFmtId="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 and Afgrow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44244455733565E-2"/>
          <c:y val="0.14447564480639724"/>
          <c:w val="0.89548538880234818"/>
          <c:h val="0.74868400889493014"/>
        </c:manualLayout>
      </c:layout>
      <c:scatterChart>
        <c:scatterStyle val="lineMarker"/>
        <c:varyColors val="0"/>
        <c:ser>
          <c:idx val="1"/>
          <c:order val="0"/>
          <c:tx>
            <c:v>PE-1-1 Experimental Data </c:v>
          </c:tx>
          <c:spPr>
            <a:ln w="19050">
              <a:noFill/>
            </a:ln>
          </c:spPr>
          <c:xVal>
            <c:numRef>
              <c:f>digitizedData2!$CF$9:$CF$16</c:f>
              <c:numCache>
                <c:formatCode>General</c:formatCode>
                <c:ptCount val="8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75000</c:v>
                </c:pt>
                <c:pt idx="6">
                  <c:v>85000</c:v>
                </c:pt>
                <c:pt idx="7">
                  <c:v>90000</c:v>
                </c:pt>
              </c:numCache>
            </c:numRef>
          </c:xVal>
          <c:yVal>
            <c:numRef>
              <c:f>digitizedData2!$CE$9:$CE$16</c:f>
              <c:numCache>
                <c:formatCode>General</c:formatCode>
                <c:ptCount val="8"/>
                <c:pt idx="0">
                  <c:v>4.1115555555555501</c:v>
                </c:pt>
                <c:pt idx="1">
                  <c:v>4.4838461538461498</c:v>
                </c:pt>
                <c:pt idx="2">
                  <c:v>4.9884363425925899</c:v>
                </c:pt>
                <c:pt idx="3">
                  <c:v>5.7268622685185102</c:v>
                </c:pt>
                <c:pt idx="4">
                  <c:v>6.8345011574074004</c:v>
                </c:pt>
                <c:pt idx="5">
                  <c:v>8.3805804398148105</c:v>
                </c:pt>
                <c:pt idx="6">
                  <c:v>10.434327546296201</c:v>
                </c:pt>
                <c:pt idx="7">
                  <c:v>10.549706597222199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CE-4364-88DF-1E4B31B9C7ED}"/>
            </c:ext>
          </c:extLst>
        </c:ser>
        <c:ser>
          <c:idx val="0"/>
          <c:order val="1"/>
          <c:tx>
            <c:v>Afgrow, R=0.1 and R=0.5 blocks, table look-up API X65 FCGR R=0.1, 0.6</c:v>
          </c:tx>
          <c:spPr>
            <a:ln w="19050">
              <a:noFill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CE-4364-88DF-1E4B31B9C7ED}"/>
            </c:ext>
          </c:extLst>
        </c:ser>
        <c:ser>
          <c:idx val="2"/>
          <c:order val="2"/>
          <c:tx>
            <c:v>Afgrow, R=0.1 and R=0.5 blocks, table look-up mean BS7910 FCGR R=0.1, 0.5</c:v>
          </c:tx>
          <c:spPr>
            <a:ln w="19050">
              <a:noFill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CE-4364-88DF-1E4B31B9C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5922614189537883"/>
              <c:y val="0.8230269784025389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"a" (mm)</a:t>
                </a:r>
              </a:p>
            </c:rich>
          </c:tx>
          <c:layout>
            <c:manualLayout>
              <c:xMode val="edge"/>
              <c:yMode val="edge"/>
              <c:x val="6.1409625647449555E-2"/>
              <c:y val="0.145948677516672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0135825041591804"/>
          <c:y val="0.67282150832466725"/>
          <c:w val="0.74645264483427898"/>
          <c:h val="0.17461154867003015"/>
        </c:manualLayout>
      </c:layout>
      <c:overlay val="0"/>
    </c:legend>
    <c:plotVisOnly val="1"/>
    <c:dispBlanksAs val="gap"/>
    <c:showDLblsOverMax val="0"/>
    <c:extLst/>
  </c:chart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 b="1" i="0" baseline="0">
                <a:effectLst/>
              </a:rPr>
              <a:t>Comparison between test data and 3D FEA solutions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8278098185563822E-2"/>
          <c:y val="0.14447564480639724"/>
          <c:w val="0.85264979715762579"/>
          <c:h val="0.74868400889493014"/>
        </c:manualLayout>
      </c:layout>
      <c:scatterChart>
        <c:scatterStyle val="lineMarker"/>
        <c:varyColors val="0"/>
        <c:ser>
          <c:idx val="2"/>
          <c:order val="0"/>
          <c:tx>
            <c:v>3D FEA based solution using BS7910 off-nominal FCGR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comparison!$S$8:$S$120</c:f>
              <c:numCache>
                <c:formatCode>General</c:formatCode>
                <c:ptCount val="113"/>
                <c:pt idx="0">
                  <c:v>0</c:v>
                </c:pt>
                <c:pt idx="1">
                  <c:v>9.9337999999999997</c:v>
                </c:pt>
                <c:pt idx="2">
                  <c:v>110.39</c:v>
                </c:pt>
                <c:pt idx="3">
                  <c:v>502.1</c:v>
                </c:pt>
                <c:pt idx="4">
                  <c:v>1004</c:v>
                </c:pt>
                <c:pt idx="5">
                  <c:v>2007.4</c:v>
                </c:pt>
                <c:pt idx="6">
                  <c:v>3000.6</c:v>
                </c:pt>
                <c:pt idx="7">
                  <c:v>3995.4</c:v>
                </c:pt>
                <c:pt idx="8">
                  <c:v>4997.3</c:v>
                </c:pt>
                <c:pt idx="9">
                  <c:v>6000.1</c:v>
                </c:pt>
                <c:pt idx="10">
                  <c:v>7002.7</c:v>
                </c:pt>
                <c:pt idx="11">
                  <c:v>8005.7</c:v>
                </c:pt>
                <c:pt idx="12">
                  <c:v>9006.7000000000007</c:v>
                </c:pt>
                <c:pt idx="13">
                  <c:v>9507.4</c:v>
                </c:pt>
                <c:pt idx="14">
                  <c:v>9897.9</c:v>
                </c:pt>
                <c:pt idx="15">
                  <c:v>9998</c:v>
                </c:pt>
                <c:pt idx="16">
                  <c:v>10008</c:v>
                </c:pt>
                <c:pt idx="17">
                  <c:v>10018</c:v>
                </c:pt>
                <c:pt idx="18">
                  <c:v>11002</c:v>
                </c:pt>
                <c:pt idx="19">
                  <c:v>11997</c:v>
                </c:pt>
                <c:pt idx="20">
                  <c:v>12992</c:v>
                </c:pt>
                <c:pt idx="21">
                  <c:v>13988</c:v>
                </c:pt>
                <c:pt idx="22">
                  <c:v>14975</c:v>
                </c:pt>
                <c:pt idx="23">
                  <c:v>14985</c:v>
                </c:pt>
                <c:pt idx="24">
                  <c:v>14995</c:v>
                </c:pt>
                <c:pt idx="25">
                  <c:v>15095</c:v>
                </c:pt>
                <c:pt idx="26">
                  <c:v>15484</c:v>
                </c:pt>
                <c:pt idx="27">
                  <c:v>15983</c:v>
                </c:pt>
                <c:pt idx="28">
                  <c:v>16981</c:v>
                </c:pt>
                <c:pt idx="29">
                  <c:v>17980</c:v>
                </c:pt>
                <c:pt idx="30">
                  <c:v>18979</c:v>
                </c:pt>
                <c:pt idx="31">
                  <c:v>19978</c:v>
                </c:pt>
                <c:pt idx="32">
                  <c:v>20979</c:v>
                </c:pt>
                <c:pt idx="33">
                  <c:v>21980</c:v>
                </c:pt>
                <c:pt idx="34">
                  <c:v>22981</c:v>
                </c:pt>
                <c:pt idx="35">
                  <c:v>23982</c:v>
                </c:pt>
                <c:pt idx="36">
                  <c:v>24483</c:v>
                </c:pt>
                <c:pt idx="37">
                  <c:v>24874</c:v>
                </c:pt>
                <c:pt idx="38">
                  <c:v>24974</c:v>
                </c:pt>
                <c:pt idx="39">
                  <c:v>24984</c:v>
                </c:pt>
                <c:pt idx="40">
                  <c:v>24994</c:v>
                </c:pt>
                <c:pt idx="41">
                  <c:v>25986</c:v>
                </c:pt>
                <c:pt idx="42">
                  <c:v>26988</c:v>
                </c:pt>
                <c:pt idx="43">
                  <c:v>27990</c:v>
                </c:pt>
                <c:pt idx="44">
                  <c:v>28992</c:v>
                </c:pt>
                <c:pt idx="45">
                  <c:v>29984</c:v>
                </c:pt>
                <c:pt idx="46">
                  <c:v>29994</c:v>
                </c:pt>
                <c:pt idx="47">
                  <c:v>30004</c:v>
                </c:pt>
                <c:pt idx="48">
                  <c:v>30104</c:v>
                </c:pt>
                <c:pt idx="49">
                  <c:v>30492</c:v>
                </c:pt>
                <c:pt idx="50">
                  <c:v>30992</c:v>
                </c:pt>
                <c:pt idx="51">
                  <c:v>31994</c:v>
                </c:pt>
                <c:pt idx="52">
                  <c:v>32989</c:v>
                </c:pt>
                <c:pt idx="53">
                  <c:v>33991</c:v>
                </c:pt>
                <c:pt idx="54">
                  <c:v>34993</c:v>
                </c:pt>
                <c:pt idx="55">
                  <c:v>35995</c:v>
                </c:pt>
                <c:pt idx="56">
                  <c:v>36997</c:v>
                </c:pt>
                <c:pt idx="57">
                  <c:v>37995</c:v>
                </c:pt>
                <c:pt idx="58">
                  <c:v>38992</c:v>
                </c:pt>
                <c:pt idx="59">
                  <c:v>39494</c:v>
                </c:pt>
                <c:pt idx="60">
                  <c:v>39883</c:v>
                </c:pt>
                <c:pt idx="61">
                  <c:v>39983</c:v>
                </c:pt>
                <c:pt idx="62">
                  <c:v>39993</c:v>
                </c:pt>
                <c:pt idx="63">
                  <c:v>40003</c:v>
                </c:pt>
                <c:pt idx="64">
                  <c:v>40992</c:v>
                </c:pt>
                <c:pt idx="65">
                  <c:v>41995</c:v>
                </c:pt>
                <c:pt idx="66">
                  <c:v>42993</c:v>
                </c:pt>
                <c:pt idx="67">
                  <c:v>43996</c:v>
                </c:pt>
                <c:pt idx="68">
                  <c:v>44988</c:v>
                </c:pt>
                <c:pt idx="69">
                  <c:v>44998</c:v>
                </c:pt>
                <c:pt idx="70">
                  <c:v>45008</c:v>
                </c:pt>
                <c:pt idx="71">
                  <c:v>45108</c:v>
                </c:pt>
                <c:pt idx="72">
                  <c:v>45498</c:v>
                </c:pt>
                <c:pt idx="73">
                  <c:v>45998</c:v>
                </c:pt>
                <c:pt idx="74">
                  <c:v>46999</c:v>
                </c:pt>
                <c:pt idx="75">
                  <c:v>48002</c:v>
                </c:pt>
                <c:pt idx="76">
                  <c:v>48994</c:v>
                </c:pt>
                <c:pt idx="77">
                  <c:v>49996</c:v>
                </c:pt>
                <c:pt idx="78">
                  <c:v>50996</c:v>
                </c:pt>
                <c:pt idx="79">
                  <c:v>51994</c:v>
                </c:pt>
                <c:pt idx="80">
                  <c:v>52995</c:v>
                </c:pt>
                <c:pt idx="81">
                  <c:v>53999</c:v>
                </c:pt>
                <c:pt idx="82">
                  <c:v>54495</c:v>
                </c:pt>
                <c:pt idx="83">
                  <c:v>54884</c:v>
                </c:pt>
                <c:pt idx="84">
                  <c:v>54984</c:v>
                </c:pt>
                <c:pt idx="85">
                  <c:v>54994</c:v>
                </c:pt>
                <c:pt idx="86">
                  <c:v>55004</c:v>
                </c:pt>
                <c:pt idx="87">
                  <c:v>55994</c:v>
                </c:pt>
                <c:pt idx="88">
                  <c:v>56995</c:v>
                </c:pt>
                <c:pt idx="89">
                  <c:v>57997</c:v>
                </c:pt>
                <c:pt idx="90">
                  <c:v>58999</c:v>
                </c:pt>
                <c:pt idx="91">
                  <c:v>59982</c:v>
                </c:pt>
                <c:pt idx="92">
                  <c:v>59992</c:v>
                </c:pt>
                <c:pt idx="93">
                  <c:v>60002</c:v>
                </c:pt>
                <c:pt idx="94">
                  <c:v>60102</c:v>
                </c:pt>
                <c:pt idx="95">
                  <c:v>60493</c:v>
                </c:pt>
                <c:pt idx="96">
                  <c:v>60992</c:v>
                </c:pt>
                <c:pt idx="97">
                  <c:v>61995</c:v>
                </c:pt>
                <c:pt idx="98">
                  <c:v>62992</c:v>
                </c:pt>
                <c:pt idx="99">
                  <c:v>63998</c:v>
                </c:pt>
                <c:pt idx="100">
                  <c:v>64989</c:v>
                </c:pt>
                <c:pt idx="101">
                  <c:v>65992</c:v>
                </c:pt>
                <c:pt idx="102">
                  <c:v>66987</c:v>
                </c:pt>
              </c:numCache>
            </c:numRef>
          </c:xVal>
          <c:yVal>
            <c:numRef>
              <c:f>comparison!$T$8:$T$120</c:f>
              <c:numCache>
                <c:formatCode>General</c:formatCode>
                <c:ptCount val="113"/>
                <c:pt idx="0">
                  <c:v>5.5148238604848396</c:v>
                </c:pt>
                <c:pt idx="1">
                  <c:v>5.5154426459127697</c:v>
                </c:pt>
                <c:pt idx="2">
                  <c:v>5.5227546033780799</c:v>
                </c:pt>
                <c:pt idx="3">
                  <c:v>5.5513306177869799</c:v>
                </c:pt>
                <c:pt idx="4">
                  <c:v>5.5882687611188198</c:v>
                </c:pt>
                <c:pt idx="5">
                  <c:v>5.6629781324671802</c:v>
                </c:pt>
                <c:pt idx="6">
                  <c:v>5.7392622467258398</c:v>
                </c:pt>
                <c:pt idx="7">
                  <c:v>5.81727115058397</c:v>
                </c:pt>
                <c:pt idx="8">
                  <c:v>5.8973052388293796</c:v>
                </c:pt>
                <c:pt idx="9">
                  <c:v>5.9789236900791503</c:v>
                </c:pt>
                <c:pt idx="10">
                  <c:v>6.0629727440003496</c:v>
                </c:pt>
                <c:pt idx="11">
                  <c:v>6.1489634358796099</c:v>
                </c:pt>
                <c:pt idx="12">
                  <c:v>6.2370690267109001</c:v>
                </c:pt>
                <c:pt idx="13">
                  <c:v>6.2822616830428304</c:v>
                </c:pt>
                <c:pt idx="14">
                  <c:v>6.3179848131827097</c:v>
                </c:pt>
                <c:pt idx="15">
                  <c:v>6.3272413435341299</c:v>
                </c:pt>
                <c:pt idx="16">
                  <c:v>6.3281700668823202</c:v>
                </c:pt>
                <c:pt idx="17">
                  <c:v>6.3283415337520204</c:v>
                </c:pt>
                <c:pt idx="18">
                  <c:v>6.3453163467408196</c:v>
                </c:pt>
                <c:pt idx="19">
                  <c:v>6.3625235839356602</c:v>
                </c:pt>
                <c:pt idx="20">
                  <c:v>6.3799319193547799</c:v>
                </c:pt>
                <c:pt idx="21">
                  <c:v>6.3973566050912698</c:v>
                </c:pt>
                <c:pt idx="22">
                  <c:v>6.4147055329608698</c:v>
                </c:pt>
                <c:pt idx="23">
                  <c:v>6.4148815835036697</c:v>
                </c:pt>
                <c:pt idx="24">
                  <c:v>6.4158357438455802</c:v>
                </c:pt>
                <c:pt idx="25">
                  <c:v>6.4253827734782201</c:v>
                </c:pt>
                <c:pt idx="26">
                  <c:v>6.4627164226045597</c:v>
                </c:pt>
                <c:pt idx="27">
                  <c:v>6.5111134248295199</c:v>
                </c:pt>
                <c:pt idx="28">
                  <c:v>6.60924517706637</c:v>
                </c:pt>
                <c:pt idx="29">
                  <c:v>6.7100483181646497</c:v>
                </c:pt>
                <c:pt idx="30">
                  <c:v>6.8132630922819697</c:v>
                </c:pt>
                <c:pt idx="31">
                  <c:v>6.9187898055816399</c:v>
                </c:pt>
                <c:pt idx="32">
                  <c:v>7.0265054628072301</c:v>
                </c:pt>
                <c:pt idx="33">
                  <c:v>7.1366747485777804</c:v>
                </c:pt>
                <c:pt idx="34">
                  <c:v>7.2491989593824098</c:v>
                </c:pt>
                <c:pt idx="35">
                  <c:v>7.3646166711857504</c:v>
                </c:pt>
                <c:pt idx="36">
                  <c:v>7.42376055403028</c:v>
                </c:pt>
                <c:pt idx="37">
                  <c:v>7.4705606125060404</c:v>
                </c:pt>
                <c:pt idx="38">
                  <c:v>7.4826744499819799</c:v>
                </c:pt>
                <c:pt idx="39">
                  <c:v>7.4838886644035103</c:v>
                </c:pt>
                <c:pt idx="40">
                  <c:v>7.4841231375202604</c:v>
                </c:pt>
                <c:pt idx="41">
                  <c:v>7.5073459991807701</c:v>
                </c:pt>
                <c:pt idx="42">
                  <c:v>7.5309538047817401</c:v>
                </c:pt>
                <c:pt idx="43">
                  <c:v>7.5547076537967497</c:v>
                </c:pt>
                <c:pt idx="44">
                  <c:v>7.5786322878404997</c:v>
                </c:pt>
                <c:pt idx="45">
                  <c:v>7.60247929307726</c:v>
                </c:pt>
                <c:pt idx="46">
                  <c:v>7.60272131784797</c:v>
                </c:pt>
                <c:pt idx="47">
                  <c:v>7.6039682641765198</c:v>
                </c:pt>
                <c:pt idx="48">
                  <c:v>7.6162861794983403</c:v>
                </c:pt>
                <c:pt idx="49">
                  <c:v>7.6652413063624998</c:v>
                </c:pt>
                <c:pt idx="50">
                  <c:v>7.7287216334587701</c:v>
                </c:pt>
                <c:pt idx="51">
                  <c:v>7.8572037895488096</c:v>
                </c:pt>
                <c:pt idx="52">
                  <c:v>7.9896933701102997</c:v>
                </c:pt>
                <c:pt idx="53">
                  <c:v>8.1259217773347103</c:v>
                </c:pt>
                <c:pt idx="54">
                  <c:v>8.2666477132873393</c:v>
                </c:pt>
                <c:pt idx="55">
                  <c:v>8.41201969182959</c:v>
                </c:pt>
                <c:pt idx="56">
                  <c:v>8.5620772641712595</c:v>
                </c:pt>
                <c:pt idx="57">
                  <c:v>8.7171923556126991</c:v>
                </c:pt>
                <c:pt idx="58">
                  <c:v>8.8781972210431999</c:v>
                </c:pt>
                <c:pt idx="59">
                  <c:v>8.9615912222130607</c:v>
                </c:pt>
                <c:pt idx="60">
                  <c:v>9.0279428284957604</c:v>
                </c:pt>
                <c:pt idx="61">
                  <c:v>9.0451146278332608</c:v>
                </c:pt>
                <c:pt idx="62">
                  <c:v>9.0468462749854108</c:v>
                </c:pt>
                <c:pt idx="63">
                  <c:v>9.0471933055043294</c:v>
                </c:pt>
                <c:pt idx="64">
                  <c:v>9.08164333504517</c:v>
                </c:pt>
                <c:pt idx="65">
                  <c:v>9.1166066903827794</c:v>
                </c:pt>
                <c:pt idx="66">
                  <c:v>9.1518482413059097</c:v>
                </c:pt>
                <c:pt idx="67">
                  <c:v>9.18740518392765</c:v>
                </c:pt>
                <c:pt idx="68">
                  <c:v>9.2228394070671698</c:v>
                </c:pt>
                <c:pt idx="69">
                  <c:v>9.2232007494708608</c:v>
                </c:pt>
                <c:pt idx="70">
                  <c:v>9.2247930793252806</c:v>
                </c:pt>
                <c:pt idx="71">
                  <c:v>9.2430216995257499</c:v>
                </c:pt>
                <c:pt idx="72">
                  <c:v>9.3136769504600405</c:v>
                </c:pt>
                <c:pt idx="73">
                  <c:v>9.4057099930313193</c:v>
                </c:pt>
                <c:pt idx="74">
                  <c:v>9.5936356983107398</c:v>
                </c:pt>
                <c:pt idx="75">
                  <c:v>9.7900184007462308</c:v>
                </c:pt>
                <c:pt idx="76">
                  <c:v>9.9947321571514998</c:v>
                </c:pt>
                <c:pt idx="77">
                  <c:v>10.208808600703099</c:v>
                </c:pt>
                <c:pt idx="78">
                  <c:v>10.432891172490301</c:v>
                </c:pt>
                <c:pt idx="79">
                  <c:v>10.6686311906446</c:v>
                </c:pt>
                <c:pt idx="80">
                  <c:v>10.9161579982385</c:v>
                </c:pt>
                <c:pt idx="81">
                  <c:v>11.176726752420601</c:v>
                </c:pt>
                <c:pt idx="82">
                  <c:v>11.3140268419302</c:v>
                </c:pt>
                <c:pt idx="83">
                  <c:v>11.424184194259899</c:v>
                </c:pt>
                <c:pt idx="84">
                  <c:v>11.4530613539263</c:v>
                </c:pt>
                <c:pt idx="85">
                  <c:v>11.455964386394101</c:v>
                </c:pt>
                <c:pt idx="86">
                  <c:v>11.456537859769799</c:v>
                </c:pt>
                <c:pt idx="87">
                  <c:v>11.5133083581633</c:v>
                </c:pt>
                <c:pt idx="88">
                  <c:v>11.571233016438701</c:v>
                </c:pt>
                <c:pt idx="89">
                  <c:v>11.6298320732208</c:v>
                </c:pt>
                <c:pt idx="90">
                  <c:v>11.6890085662708</c:v>
                </c:pt>
                <c:pt idx="91">
                  <c:v>11.7482542981262</c:v>
                </c:pt>
                <c:pt idx="92">
                  <c:v>11.748859081574899</c:v>
                </c:pt>
                <c:pt idx="93">
                  <c:v>11.7519387131145</c:v>
                </c:pt>
                <c:pt idx="94">
                  <c:v>11.7827709164794</c:v>
                </c:pt>
                <c:pt idx="95">
                  <c:v>11.9038842555874</c:v>
                </c:pt>
                <c:pt idx="96">
                  <c:v>12.0629788444098</c:v>
                </c:pt>
                <c:pt idx="97">
                  <c:v>12.391292311154499</c:v>
                </c:pt>
                <c:pt idx="98">
                  <c:v>12.7422044811749</c:v>
                </c:pt>
                <c:pt idx="99">
                  <c:v>13.1179892190265</c:v>
                </c:pt>
                <c:pt idx="100">
                  <c:v>13.522813243712999</c:v>
                </c:pt>
                <c:pt idx="101">
                  <c:v>13.9618624291763</c:v>
                </c:pt>
                <c:pt idx="102">
                  <c:v>14.4428279607137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D0-4752-AB66-197892B6FC07}"/>
            </c:ext>
          </c:extLst>
        </c:ser>
        <c:ser>
          <c:idx val="3"/>
          <c:order val="1"/>
          <c:tx>
            <c:v>3D FEA based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comparison!$AQ$8:$AQ$160</c:f>
              <c:numCache>
                <c:formatCode>General</c:formatCode>
                <c:ptCount val="153"/>
                <c:pt idx="0">
                  <c:v>0</c:v>
                </c:pt>
                <c:pt idx="1">
                  <c:v>9.9338999999999995</c:v>
                </c:pt>
                <c:pt idx="2">
                  <c:v>110.38</c:v>
                </c:pt>
                <c:pt idx="3">
                  <c:v>502.1</c:v>
                </c:pt>
                <c:pt idx="4">
                  <c:v>1004.1</c:v>
                </c:pt>
                <c:pt idx="5">
                  <c:v>2007.5</c:v>
                </c:pt>
                <c:pt idx="6">
                  <c:v>3009.9</c:v>
                </c:pt>
                <c:pt idx="7">
                  <c:v>4011.8</c:v>
                </c:pt>
                <c:pt idx="8">
                  <c:v>5013.3999999999996</c:v>
                </c:pt>
                <c:pt idx="9">
                  <c:v>6014.6</c:v>
                </c:pt>
                <c:pt idx="10">
                  <c:v>7010.6</c:v>
                </c:pt>
                <c:pt idx="11">
                  <c:v>8004.3</c:v>
                </c:pt>
                <c:pt idx="12">
                  <c:v>9007.2999999999902</c:v>
                </c:pt>
                <c:pt idx="13">
                  <c:v>9508.4</c:v>
                </c:pt>
                <c:pt idx="14">
                  <c:v>9899.2000000000007</c:v>
                </c:pt>
                <c:pt idx="15">
                  <c:v>9999.4</c:v>
                </c:pt>
                <c:pt idx="16">
                  <c:v>10009</c:v>
                </c:pt>
                <c:pt idx="17">
                  <c:v>10019</c:v>
                </c:pt>
                <c:pt idx="18">
                  <c:v>11011</c:v>
                </c:pt>
                <c:pt idx="19">
                  <c:v>12013</c:v>
                </c:pt>
                <c:pt idx="20">
                  <c:v>13008</c:v>
                </c:pt>
                <c:pt idx="21">
                  <c:v>14004</c:v>
                </c:pt>
                <c:pt idx="22">
                  <c:v>14991</c:v>
                </c:pt>
                <c:pt idx="23">
                  <c:v>15001</c:v>
                </c:pt>
                <c:pt idx="24">
                  <c:v>15011</c:v>
                </c:pt>
                <c:pt idx="25">
                  <c:v>15111</c:v>
                </c:pt>
                <c:pt idx="26">
                  <c:v>15500</c:v>
                </c:pt>
                <c:pt idx="27">
                  <c:v>15999</c:v>
                </c:pt>
                <c:pt idx="28">
                  <c:v>16998</c:v>
                </c:pt>
                <c:pt idx="29">
                  <c:v>17998</c:v>
                </c:pt>
                <c:pt idx="30">
                  <c:v>18998</c:v>
                </c:pt>
                <c:pt idx="31">
                  <c:v>19998</c:v>
                </c:pt>
                <c:pt idx="32">
                  <c:v>20998</c:v>
                </c:pt>
                <c:pt idx="33">
                  <c:v>21999</c:v>
                </c:pt>
                <c:pt idx="34">
                  <c:v>23000</c:v>
                </c:pt>
                <c:pt idx="35">
                  <c:v>24001</c:v>
                </c:pt>
                <c:pt idx="36">
                  <c:v>24502</c:v>
                </c:pt>
                <c:pt idx="37">
                  <c:v>24893</c:v>
                </c:pt>
                <c:pt idx="38">
                  <c:v>24993</c:v>
                </c:pt>
                <c:pt idx="39">
                  <c:v>25003</c:v>
                </c:pt>
                <c:pt idx="40">
                  <c:v>25013</c:v>
                </c:pt>
                <c:pt idx="41">
                  <c:v>26005</c:v>
                </c:pt>
                <c:pt idx="42">
                  <c:v>27007</c:v>
                </c:pt>
                <c:pt idx="43">
                  <c:v>28008</c:v>
                </c:pt>
                <c:pt idx="44">
                  <c:v>29009</c:v>
                </c:pt>
                <c:pt idx="45">
                  <c:v>30001</c:v>
                </c:pt>
                <c:pt idx="46">
                  <c:v>30011</c:v>
                </c:pt>
                <c:pt idx="47">
                  <c:v>30021</c:v>
                </c:pt>
                <c:pt idx="48">
                  <c:v>30121</c:v>
                </c:pt>
                <c:pt idx="49">
                  <c:v>30510</c:v>
                </c:pt>
                <c:pt idx="50">
                  <c:v>31011</c:v>
                </c:pt>
                <c:pt idx="51">
                  <c:v>32012</c:v>
                </c:pt>
                <c:pt idx="52">
                  <c:v>33014</c:v>
                </c:pt>
                <c:pt idx="53">
                  <c:v>34015</c:v>
                </c:pt>
                <c:pt idx="54">
                  <c:v>35011</c:v>
                </c:pt>
                <c:pt idx="55">
                  <c:v>36013</c:v>
                </c:pt>
                <c:pt idx="56">
                  <c:v>37015</c:v>
                </c:pt>
                <c:pt idx="57">
                  <c:v>38017</c:v>
                </c:pt>
                <c:pt idx="58">
                  <c:v>39019</c:v>
                </c:pt>
                <c:pt idx="59">
                  <c:v>39520</c:v>
                </c:pt>
                <c:pt idx="60">
                  <c:v>39909</c:v>
                </c:pt>
                <c:pt idx="61">
                  <c:v>40009</c:v>
                </c:pt>
                <c:pt idx="62">
                  <c:v>40019</c:v>
                </c:pt>
                <c:pt idx="63">
                  <c:v>40029</c:v>
                </c:pt>
                <c:pt idx="64">
                  <c:v>41017</c:v>
                </c:pt>
                <c:pt idx="65">
                  <c:v>42016</c:v>
                </c:pt>
                <c:pt idx="66">
                  <c:v>43016</c:v>
                </c:pt>
                <c:pt idx="67">
                  <c:v>44014</c:v>
                </c:pt>
                <c:pt idx="68">
                  <c:v>45004</c:v>
                </c:pt>
                <c:pt idx="69">
                  <c:v>45014</c:v>
                </c:pt>
                <c:pt idx="70">
                  <c:v>45024</c:v>
                </c:pt>
                <c:pt idx="71">
                  <c:v>45124</c:v>
                </c:pt>
                <c:pt idx="72">
                  <c:v>45515</c:v>
                </c:pt>
                <c:pt idx="73">
                  <c:v>46014</c:v>
                </c:pt>
                <c:pt idx="74">
                  <c:v>47018</c:v>
                </c:pt>
                <c:pt idx="75">
                  <c:v>48021</c:v>
                </c:pt>
                <c:pt idx="76">
                  <c:v>49022</c:v>
                </c:pt>
                <c:pt idx="77">
                  <c:v>50024</c:v>
                </c:pt>
                <c:pt idx="78">
                  <c:v>51023</c:v>
                </c:pt>
                <c:pt idx="79">
                  <c:v>52018</c:v>
                </c:pt>
                <c:pt idx="80">
                  <c:v>53020</c:v>
                </c:pt>
                <c:pt idx="81">
                  <c:v>54020</c:v>
                </c:pt>
                <c:pt idx="82">
                  <c:v>54517</c:v>
                </c:pt>
                <c:pt idx="83">
                  <c:v>54907</c:v>
                </c:pt>
                <c:pt idx="84">
                  <c:v>55007</c:v>
                </c:pt>
                <c:pt idx="85">
                  <c:v>55017</c:v>
                </c:pt>
                <c:pt idx="86">
                  <c:v>55027</c:v>
                </c:pt>
                <c:pt idx="87">
                  <c:v>56018</c:v>
                </c:pt>
                <c:pt idx="88">
                  <c:v>57019</c:v>
                </c:pt>
                <c:pt idx="89">
                  <c:v>58020</c:v>
                </c:pt>
                <c:pt idx="90">
                  <c:v>59013</c:v>
                </c:pt>
                <c:pt idx="91">
                  <c:v>60000</c:v>
                </c:pt>
                <c:pt idx="92">
                  <c:v>60010</c:v>
                </c:pt>
                <c:pt idx="93">
                  <c:v>60020</c:v>
                </c:pt>
                <c:pt idx="94">
                  <c:v>60120</c:v>
                </c:pt>
                <c:pt idx="95">
                  <c:v>60509</c:v>
                </c:pt>
                <c:pt idx="96">
                  <c:v>61007</c:v>
                </c:pt>
                <c:pt idx="97">
                  <c:v>62010</c:v>
                </c:pt>
                <c:pt idx="98">
                  <c:v>63006</c:v>
                </c:pt>
                <c:pt idx="99">
                  <c:v>64010</c:v>
                </c:pt>
                <c:pt idx="100">
                  <c:v>65008</c:v>
                </c:pt>
                <c:pt idx="101">
                  <c:v>66013</c:v>
                </c:pt>
                <c:pt idx="102">
                  <c:v>67010</c:v>
                </c:pt>
                <c:pt idx="103">
                  <c:v>68019</c:v>
                </c:pt>
                <c:pt idx="104">
                  <c:v>69019</c:v>
                </c:pt>
                <c:pt idx="105">
                  <c:v>69520</c:v>
                </c:pt>
                <c:pt idx="106">
                  <c:v>69911</c:v>
                </c:pt>
                <c:pt idx="107">
                  <c:v>70011</c:v>
                </c:pt>
                <c:pt idx="108">
                  <c:v>70021</c:v>
                </c:pt>
                <c:pt idx="109">
                  <c:v>70031</c:v>
                </c:pt>
                <c:pt idx="110">
                  <c:v>71024</c:v>
                </c:pt>
                <c:pt idx="111">
                  <c:v>72027</c:v>
                </c:pt>
                <c:pt idx="112">
                  <c:v>73030</c:v>
                </c:pt>
                <c:pt idx="113">
                  <c:v>74033</c:v>
                </c:pt>
                <c:pt idx="114">
                  <c:v>75014</c:v>
                </c:pt>
                <c:pt idx="115">
                  <c:v>75025</c:v>
                </c:pt>
                <c:pt idx="116">
                  <c:v>75036</c:v>
                </c:pt>
                <c:pt idx="117">
                  <c:v>75145</c:v>
                </c:pt>
              </c:numCache>
            </c:numRef>
          </c:xVal>
          <c:yVal>
            <c:numRef>
              <c:f>comparison!$AR$8:$AR$160</c:f>
              <c:numCache>
                <c:formatCode>General</c:formatCode>
                <c:ptCount val="153"/>
                <c:pt idx="0">
                  <c:v>5.5148238604848396</c:v>
                </c:pt>
                <c:pt idx="1">
                  <c:v>5.5153642116136297</c:v>
                </c:pt>
                <c:pt idx="2">
                  <c:v>5.5218888708310798</c:v>
                </c:pt>
                <c:pt idx="3">
                  <c:v>5.5473779312564702</c:v>
                </c:pt>
                <c:pt idx="4">
                  <c:v>5.5802671592208899</c:v>
                </c:pt>
                <c:pt idx="5">
                  <c:v>5.6466653812279999</c:v>
                </c:pt>
                <c:pt idx="6">
                  <c:v>5.7143801570194599</c:v>
                </c:pt>
                <c:pt idx="7">
                  <c:v>5.7834088038426996</c:v>
                </c:pt>
                <c:pt idx="8">
                  <c:v>5.8538802984867901</c:v>
                </c:pt>
                <c:pt idx="9">
                  <c:v>5.9257975932175402</c:v>
                </c:pt>
                <c:pt idx="10">
                  <c:v>5.99926017162141</c:v>
                </c:pt>
                <c:pt idx="11">
                  <c:v>6.0745815513288699</c:v>
                </c:pt>
                <c:pt idx="12">
                  <c:v>6.1512476588078702</c:v>
                </c:pt>
                <c:pt idx="13">
                  <c:v>6.1904791521859304</c:v>
                </c:pt>
                <c:pt idx="14">
                  <c:v>6.22143204970636</c:v>
                </c:pt>
                <c:pt idx="15">
                  <c:v>6.2294301042184603</c:v>
                </c:pt>
                <c:pt idx="16">
                  <c:v>6.2302313979234496</c:v>
                </c:pt>
                <c:pt idx="17">
                  <c:v>6.23044080761741</c:v>
                </c:pt>
                <c:pt idx="18">
                  <c:v>6.2511729653017998</c:v>
                </c:pt>
                <c:pt idx="19">
                  <c:v>6.2722802467426702</c:v>
                </c:pt>
                <c:pt idx="20">
                  <c:v>6.2935308360509703</c:v>
                </c:pt>
                <c:pt idx="21">
                  <c:v>6.3149136443745402</c:v>
                </c:pt>
                <c:pt idx="22">
                  <c:v>6.3361995001954998</c:v>
                </c:pt>
                <c:pt idx="23">
                  <c:v>6.3364160302004802</c:v>
                </c:pt>
                <c:pt idx="24">
                  <c:v>6.3372441283248797</c:v>
                </c:pt>
                <c:pt idx="25">
                  <c:v>6.3455296704038604</c:v>
                </c:pt>
                <c:pt idx="26">
                  <c:v>6.3779076609568399</c:v>
                </c:pt>
                <c:pt idx="27">
                  <c:v>6.4197584915809598</c:v>
                </c:pt>
                <c:pt idx="28">
                  <c:v>6.5045164404060403</c:v>
                </c:pt>
                <c:pt idx="29">
                  <c:v>6.5912705430876004</c:v>
                </c:pt>
                <c:pt idx="30">
                  <c:v>6.6802216103094096</c:v>
                </c:pt>
                <c:pt idx="31">
                  <c:v>6.7713682972266698</c:v>
                </c:pt>
                <c:pt idx="32">
                  <c:v>6.8649157912776797</c:v>
                </c:pt>
                <c:pt idx="33">
                  <c:v>6.9609634588706397</c:v>
                </c:pt>
                <c:pt idx="34">
                  <c:v>7.05950920915841</c:v>
                </c:pt>
                <c:pt idx="35">
                  <c:v>7.1605684004120702</c:v>
                </c:pt>
                <c:pt idx="36">
                  <c:v>7.2121544816066301</c:v>
                </c:pt>
                <c:pt idx="37">
                  <c:v>7.2527903285384197</c:v>
                </c:pt>
                <c:pt idx="38">
                  <c:v>7.2632962422545999</c:v>
                </c:pt>
                <c:pt idx="39">
                  <c:v>7.2643487503758104</c:v>
                </c:pt>
                <c:pt idx="40">
                  <c:v>7.2646286089120604</c:v>
                </c:pt>
                <c:pt idx="41">
                  <c:v>7.2923426506826896</c:v>
                </c:pt>
                <c:pt idx="42">
                  <c:v>7.3205648423738197</c:v>
                </c:pt>
                <c:pt idx="43">
                  <c:v>7.3489986312528899</c:v>
                </c:pt>
                <c:pt idx="44">
                  <c:v>7.37765401427328</c:v>
                </c:pt>
                <c:pt idx="45">
                  <c:v>7.4060683089566099</c:v>
                </c:pt>
                <c:pt idx="46">
                  <c:v>7.4063594900915897</c:v>
                </c:pt>
                <c:pt idx="47">
                  <c:v>7.4076057032267801</c:v>
                </c:pt>
                <c:pt idx="48">
                  <c:v>7.4184487456552599</c:v>
                </c:pt>
                <c:pt idx="49">
                  <c:v>7.4608209396859699</c:v>
                </c:pt>
                <c:pt idx="50">
                  <c:v>7.51563592745077</c:v>
                </c:pt>
                <c:pt idx="51">
                  <c:v>7.6265812384071303</c:v>
                </c:pt>
                <c:pt idx="52">
                  <c:v>7.7401099626330003</c:v>
                </c:pt>
                <c:pt idx="53">
                  <c:v>7.85607489344694</c:v>
                </c:pt>
                <c:pt idx="54">
                  <c:v>7.9750771088690797</c:v>
                </c:pt>
                <c:pt idx="55">
                  <c:v>8.0969738938857994</c:v>
                </c:pt>
                <c:pt idx="56">
                  <c:v>8.2221810933454194</c:v>
                </c:pt>
                <c:pt idx="57">
                  <c:v>8.3508292037711698</c:v>
                </c:pt>
                <c:pt idx="58">
                  <c:v>8.4829511031702403</c:v>
                </c:pt>
                <c:pt idx="59">
                  <c:v>8.5510340057466703</c:v>
                </c:pt>
                <c:pt idx="60">
                  <c:v>8.6048512322566602</c:v>
                </c:pt>
                <c:pt idx="61">
                  <c:v>8.6188203174029905</c:v>
                </c:pt>
                <c:pt idx="62">
                  <c:v>8.6202214928014698</c:v>
                </c:pt>
                <c:pt idx="63">
                  <c:v>8.6206160339286608</c:v>
                </c:pt>
                <c:pt idx="64">
                  <c:v>8.6599142545861305</c:v>
                </c:pt>
                <c:pt idx="65">
                  <c:v>8.6995154083877395</c:v>
                </c:pt>
                <c:pt idx="66">
                  <c:v>8.7396909473229307</c:v>
                </c:pt>
                <c:pt idx="67">
                  <c:v>8.7802577782271207</c:v>
                </c:pt>
                <c:pt idx="68">
                  <c:v>8.8210165927358304</c:v>
                </c:pt>
                <c:pt idx="69">
                  <c:v>8.8214299524809601</c:v>
                </c:pt>
                <c:pt idx="70">
                  <c:v>8.8228922481913603</c:v>
                </c:pt>
                <c:pt idx="71">
                  <c:v>8.8372180262311808</c:v>
                </c:pt>
                <c:pt idx="72">
                  <c:v>8.8947751046331707</c:v>
                </c:pt>
                <c:pt idx="73">
                  <c:v>8.9692402009794492</c:v>
                </c:pt>
                <c:pt idx="74">
                  <c:v>9.1205843403466904</c:v>
                </c:pt>
                <c:pt idx="75">
                  <c:v>9.2771068961917305</c:v>
                </c:pt>
                <c:pt idx="76">
                  <c:v>9.4388562245525307</c:v>
                </c:pt>
                <c:pt idx="77">
                  <c:v>9.6064698500734504</c:v>
                </c:pt>
                <c:pt idx="78">
                  <c:v>9.7802838032635098</c:v>
                </c:pt>
                <c:pt idx="79">
                  <c:v>9.9609758539621591</c:v>
                </c:pt>
                <c:pt idx="80">
                  <c:v>10.148970408840301</c:v>
                </c:pt>
                <c:pt idx="81">
                  <c:v>10.3449092507858</c:v>
                </c:pt>
                <c:pt idx="82">
                  <c:v>10.446833609339601</c:v>
                </c:pt>
                <c:pt idx="83">
                  <c:v>10.528110160974901</c:v>
                </c:pt>
                <c:pt idx="84">
                  <c:v>10.549314984480599</c:v>
                </c:pt>
                <c:pt idx="85">
                  <c:v>10.5514449788134</c:v>
                </c:pt>
                <c:pt idx="86">
                  <c:v>10.552042358639101</c:v>
                </c:pt>
                <c:pt idx="87">
                  <c:v>10.6112133734814</c:v>
                </c:pt>
                <c:pt idx="88">
                  <c:v>10.6716542577352</c:v>
                </c:pt>
                <c:pt idx="89">
                  <c:v>10.7327813533438</c:v>
                </c:pt>
                <c:pt idx="90">
                  <c:v>10.794638568295801</c:v>
                </c:pt>
                <c:pt idx="91">
                  <c:v>10.8566250991207</c:v>
                </c:pt>
                <c:pt idx="92">
                  <c:v>10.857258831801801</c:v>
                </c:pt>
                <c:pt idx="93">
                  <c:v>10.859529284080701</c:v>
                </c:pt>
                <c:pt idx="94">
                  <c:v>10.882243985845699</c:v>
                </c:pt>
                <c:pt idx="95">
                  <c:v>10.971274577389901</c:v>
                </c:pt>
                <c:pt idx="96">
                  <c:v>11.087720842114001</c:v>
                </c:pt>
                <c:pt idx="97">
                  <c:v>11.3267040140302</c:v>
                </c:pt>
                <c:pt idx="98">
                  <c:v>11.5779700533531</c:v>
                </c:pt>
                <c:pt idx="99">
                  <c:v>11.8420214649254</c:v>
                </c:pt>
                <c:pt idx="100">
                  <c:v>12.120416823835701</c:v>
                </c:pt>
                <c:pt idx="101">
                  <c:v>12.4148496124545</c:v>
                </c:pt>
                <c:pt idx="102">
                  <c:v>12.7271992366083</c:v>
                </c:pt>
                <c:pt idx="103">
                  <c:v>13.0592965647956</c:v>
                </c:pt>
                <c:pt idx="104">
                  <c:v>13.4139997136635</c:v>
                </c:pt>
                <c:pt idx="105">
                  <c:v>13.604156825953</c:v>
                </c:pt>
                <c:pt idx="106">
                  <c:v>13.7581112181017</c:v>
                </c:pt>
                <c:pt idx="107">
                  <c:v>13.7988499773938</c:v>
                </c:pt>
                <c:pt idx="108">
                  <c:v>13.802957452435599</c:v>
                </c:pt>
                <c:pt idx="109">
                  <c:v>13.804062632056</c:v>
                </c:pt>
                <c:pt idx="110">
                  <c:v>13.9136159955004</c:v>
                </c:pt>
                <c:pt idx="111">
                  <c:v>14.026419716002801</c:v>
                </c:pt>
                <c:pt idx="112">
                  <c:v>14.141385015686501</c:v>
                </c:pt>
                <c:pt idx="113">
                  <c:v>14.2591477403178</c:v>
                </c:pt>
                <c:pt idx="114">
                  <c:v>14.379088925620101</c:v>
                </c:pt>
                <c:pt idx="115">
                  <c:v>14.380389587165199</c:v>
                </c:pt>
                <c:pt idx="116">
                  <c:v>14.3853500211811</c:v>
                </c:pt>
                <c:pt idx="117">
                  <c:v>14.435173187816501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ED0-4752-AB66-197892B6FC07}"/>
            </c:ext>
          </c:extLst>
        </c:ser>
        <c:ser>
          <c:idx val="1"/>
          <c:order val="2"/>
          <c:tx>
            <c:v>PE-1-1 experimental data</c:v>
          </c:tx>
          <c:spPr>
            <a:ln w="19050">
              <a:noFill/>
            </a:ln>
          </c:spPr>
          <c:xVal>
            <c:numRef>
              <c:f>digitizedData2!$DG$11:$DG$30</c:f>
              <c:numCache>
                <c:formatCode>General</c:formatCode>
                <c:ptCount val="20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  <c:pt idx="9">
                  <c:v>70000</c:v>
                </c:pt>
                <c:pt idx="10">
                  <c:v>75000</c:v>
                </c:pt>
              </c:numCache>
            </c:numRef>
          </c:xVal>
          <c:yVal>
            <c:numRef>
              <c:f>digitizedData2!$DF$11:$DF$30</c:f>
              <c:numCache>
                <c:formatCode>General</c:formatCode>
                <c:ptCount val="20"/>
                <c:pt idx="0">
                  <c:v>5.5208806427113304</c:v>
                </c:pt>
                <c:pt idx="1">
                  <c:v>6.2622483058953522</c:v>
                </c:pt>
                <c:pt idx="2">
                  <c:v>6.2622483058953522</c:v>
                </c:pt>
                <c:pt idx="3">
                  <c:v>7.4453136213286664</c:v>
                </c:pt>
                <c:pt idx="4">
                  <c:v>7.4453136213286664</c:v>
                </c:pt>
                <c:pt idx="5">
                  <c:v>9.2067116061210452</c:v>
                </c:pt>
                <c:pt idx="6">
                  <c:v>9.3118710842753476</c:v>
                </c:pt>
                <c:pt idx="7">
                  <c:v>11.743697507343413</c:v>
                </c:pt>
                <c:pt idx="8">
                  <c:v>11.954005454747866</c:v>
                </c:pt>
                <c:pt idx="9">
                  <c:v>15.77392100499778</c:v>
                </c:pt>
                <c:pt idx="10">
                  <c:v>16.483752105014378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D0-4752-AB66-197892B6F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6679919660810945"/>
              <c:y val="0.8081709010386385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at</a:t>
                </a:r>
                <a:r>
                  <a:rPr lang="en-US" sz="1400" baseline="0"/>
                  <a:t> 45 deg</a:t>
                </a:r>
                <a:r>
                  <a:rPr lang="en-US" sz="1400"/>
                  <a:t> (mm)</a:t>
                </a:r>
              </a:p>
            </c:rich>
          </c:tx>
          <c:layout>
            <c:manualLayout>
              <c:xMode val="edge"/>
              <c:yMode val="edge"/>
              <c:x val="1.4849199775688479E-2"/>
              <c:y val="0.2090870063132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31067465522226"/>
          <c:y val="0.15002298597796851"/>
          <c:w val="0.54689144735644302"/>
          <c:h val="0.22329912536306737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 b="1" i="0" baseline="0">
                <a:effectLst/>
              </a:rPr>
              <a:t>Comparison between test data and 3D FEA solutions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2660385917900129E-2"/>
          <c:y val="0.14447564480639724"/>
          <c:w val="0.85826745463219878"/>
          <c:h val="0.74868400889493014"/>
        </c:manualLayout>
      </c:layout>
      <c:scatterChart>
        <c:scatterStyle val="lineMarker"/>
        <c:varyColors val="0"/>
        <c:ser>
          <c:idx val="2"/>
          <c:order val="0"/>
          <c:tx>
            <c:v>3D FEA based solution using BS7910 off-nominal FCGR</c:v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comparison!$K$8:$K$17</c:f>
              <c:numCache>
                <c:formatCode>General</c:formatCode>
                <c:ptCount val="10"/>
                <c:pt idx="0">
                  <c:v>0</c:v>
                </c:pt>
                <c:pt idx="1">
                  <c:v>10008</c:v>
                </c:pt>
                <c:pt idx="2">
                  <c:v>14985</c:v>
                </c:pt>
                <c:pt idx="3">
                  <c:v>24984</c:v>
                </c:pt>
                <c:pt idx="4">
                  <c:v>29994</c:v>
                </c:pt>
                <c:pt idx="5">
                  <c:v>39993</c:v>
                </c:pt>
                <c:pt idx="6">
                  <c:v>44998</c:v>
                </c:pt>
                <c:pt idx="7">
                  <c:v>54994</c:v>
                </c:pt>
                <c:pt idx="8">
                  <c:v>59992</c:v>
                </c:pt>
                <c:pt idx="9">
                  <c:v>64989</c:v>
                </c:pt>
              </c:numCache>
            </c:numRef>
          </c:xVal>
          <c:yVal>
            <c:numRef>
              <c:f>comparison!$M$8:$M$17</c:f>
              <c:numCache>
                <c:formatCode>General</c:formatCode>
                <c:ptCount val="10"/>
                <c:pt idx="0">
                  <c:v>6.2649999999999997</c:v>
                </c:pt>
                <c:pt idx="1">
                  <c:v>7.2249999999999996</c:v>
                </c:pt>
                <c:pt idx="2">
                  <c:v>7.33</c:v>
                </c:pt>
                <c:pt idx="3">
                  <c:v>8.56</c:v>
                </c:pt>
                <c:pt idx="4">
                  <c:v>8.7050000000000001</c:v>
                </c:pt>
                <c:pt idx="5">
                  <c:v>10.45</c:v>
                </c:pt>
                <c:pt idx="6">
                  <c:v>10.71</c:v>
                </c:pt>
                <c:pt idx="7">
                  <c:v>13.65</c:v>
                </c:pt>
                <c:pt idx="8">
                  <c:v>14.040000000000001</c:v>
                </c:pt>
                <c:pt idx="9">
                  <c:v>16.5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90-438C-92E9-3EF7E3A3C7F8}"/>
            </c:ext>
          </c:extLst>
        </c:ser>
        <c:ser>
          <c:idx val="3"/>
          <c:order val="1"/>
          <c:tx>
            <c:v>3D FEA based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comparison!$AI$8:$AI$17</c:f>
              <c:numCache>
                <c:formatCode>General</c:formatCode>
                <c:ptCount val="10"/>
                <c:pt idx="0">
                  <c:v>0</c:v>
                </c:pt>
                <c:pt idx="1">
                  <c:v>10009</c:v>
                </c:pt>
                <c:pt idx="2">
                  <c:v>15001</c:v>
                </c:pt>
                <c:pt idx="3">
                  <c:v>25003</c:v>
                </c:pt>
                <c:pt idx="4">
                  <c:v>30011</c:v>
                </c:pt>
                <c:pt idx="5">
                  <c:v>40019</c:v>
                </c:pt>
                <c:pt idx="6">
                  <c:v>45014</c:v>
                </c:pt>
                <c:pt idx="7">
                  <c:v>55017</c:v>
                </c:pt>
                <c:pt idx="8">
                  <c:v>60010</c:v>
                </c:pt>
                <c:pt idx="9">
                  <c:v>65008</c:v>
                </c:pt>
              </c:numCache>
            </c:numRef>
          </c:xVal>
          <c:yVal>
            <c:numRef>
              <c:f>comparison!$AK$8:$AK$17</c:f>
              <c:numCache>
                <c:formatCode>General</c:formatCode>
                <c:ptCount val="10"/>
                <c:pt idx="0">
                  <c:v>6.2649999999999997</c:v>
                </c:pt>
                <c:pt idx="1">
                  <c:v>7.1050000000000004</c:v>
                </c:pt>
                <c:pt idx="2">
                  <c:v>7.2389999999999999</c:v>
                </c:pt>
                <c:pt idx="3">
                  <c:v>8.31</c:v>
                </c:pt>
                <c:pt idx="4">
                  <c:v>8.48</c:v>
                </c:pt>
                <c:pt idx="5">
                  <c:v>9.9450000000000003</c:v>
                </c:pt>
                <c:pt idx="6">
                  <c:v>10.200000000000001</c:v>
                </c:pt>
                <c:pt idx="7">
                  <c:v>12.425000000000001</c:v>
                </c:pt>
                <c:pt idx="8">
                  <c:v>12.83</c:v>
                </c:pt>
                <c:pt idx="9">
                  <c:v>14.55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90-438C-92E9-3EF7E3A3C7F8}"/>
            </c:ext>
          </c:extLst>
        </c:ser>
        <c:ser>
          <c:idx val="1"/>
          <c:order val="2"/>
          <c:tx>
            <c:v>PE-1-1 experimental data </c:v>
          </c:tx>
          <c:spPr>
            <a:ln w="19050">
              <a:noFill/>
            </a:ln>
          </c:spPr>
          <c:xVal>
            <c:numRef>
              <c:f>digitizedData2!$CX$18:$CX$29</c:f>
              <c:numCache>
                <c:formatCode>General</c:formatCode>
                <c:ptCount val="12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digitizedData2!$CW$18:$CW$29</c:f>
              <c:numCache>
                <c:formatCode>General</c:formatCode>
                <c:ptCount val="12"/>
                <c:pt idx="0">
                  <c:v>6.2728931680840327</c:v>
                </c:pt>
                <c:pt idx="1">
                  <c:v>6.9665377261674406</c:v>
                </c:pt>
                <c:pt idx="2">
                  <c:v>6.9665377261674406</c:v>
                </c:pt>
                <c:pt idx="3">
                  <c:v>8.259328786564561</c:v>
                </c:pt>
                <c:pt idx="4">
                  <c:v>8.259328786564561</c:v>
                </c:pt>
                <c:pt idx="5">
                  <c:v>10.421740823576496</c:v>
                </c:pt>
                <c:pt idx="6">
                  <c:v>10.421740823576496</c:v>
                </c:pt>
                <c:pt idx="7">
                  <c:v>13.612644032614964</c:v>
                </c:pt>
                <c:pt idx="8">
                  <c:v>13.947665316071246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90-438C-92E9-3EF7E3A3C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5807696906397146"/>
              <c:y val="0.804441802373763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length "c" (mm)</a:t>
                </a:r>
              </a:p>
            </c:rich>
          </c:tx>
          <c:layout>
            <c:manualLayout>
              <c:xMode val="edge"/>
              <c:yMode val="edge"/>
              <c:x val="1.1165384845319858E-2"/>
              <c:y val="0.2426445826000123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0894336109497703"/>
          <c:y val="0.14649279759168099"/>
          <c:w val="0.5509707067045192"/>
          <c:h val="0.25015740168617473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Comparison between test data</a:t>
            </a:r>
            <a:r>
              <a:rPr lang="en-US" sz="1400" baseline="0"/>
              <a:t> and 3D FEA solution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44244455733565E-2"/>
          <c:y val="0.14447564480639724"/>
          <c:w val="0.89548538880234818"/>
          <c:h val="0.74868400889493014"/>
        </c:manualLayout>
      </c:layout>
      <c:scatterChart>
        <c:scatterStyle val="lineMarker"/>
        <c:varyColors val="0"/>
        <c:ser>
          <c:idx val="1"/>
          <c:order val="0"/>
          <c:tx>
            <c:v>PE-1-1 Experimental Data </c:v>
          </c:tx>
          <c:spPr>
            <a:ln w="19050">
              <a:noFill/>
            </a:ln>
          </c:spPr>
          <c:xVal>
            <c:numRef>
              <c:f>digitizedData2!$CI$11:$CI$20</c:f>
              <c:numCache>
                <c:formatCode>General</c:formatCode>
                <c:ptCount val="10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digitizedData2!$CH$11:$CH$20</c:f>
              <c:numCache>
                <c:formatCode>General</c:formatCode>
                <c:ptCount val="10"/>
                <c:pt idx="0">
                  <c:v>4.9884363425925899</c:v>
                </c:pt>
                <c:pt idx="1">
                  <c:v>5.7268622685185102</c:v>
                </c:pt>
                <c:pt idx="2">
                  <c:v>5.7268622685185102</c:v>
                </c:pt>
                <c:pt idx="3">
                  <c:v>6.8345011574074004</c:v>
                </c:pt>
                <c:pt idx="4">
                  <c:v>6.8345011574074004</c:v>
                </c:pt>
                <c:pt idx="5">
                  <c:v>8.3805804398148105</c:v>
                </c:pt>
                <c:pt idx="6">
                  <c:v>8.3805804398148105</c:v>
                </c:pt>
                <c:pt idx="7">
                  <c:v>10.434327546296201</c:v>
                </c:pt>
                <c:pt idx="8">
                  <c:v>10.549706597222199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FB-4582-A5C6-CBEC240F5DF0}"/>
            </c:ext>
          </c:extLst>
        </c:ser>
        <c:ser>
          <c:idx val="0"/>
          <c:order val="2"/>
          <c:tx>
            <c:v>3D FEA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comparison!$AC$8:$AC$160</c:f>
              <c:numCache>
                <c:formatCode>General</c:formatCode>
                <c:ptCount val="153"/>
                <c:pt idx="0">
                  <c:v>0</c:v>
                </c:pt>
                <c:pt idx="1">
                  <c:v>9.9338999999999995</c:v>
                </c:pt>
                <c:pt idx="2">
                  <c:v>110.38</c:v>
                </c:pt>
                <c:pt idx="3">
                  <c:v>502.1</c:v>
                </c:pt>
                <c:pt idx="4">
                  <c:v>1004.1</c:v>
                </c:pt>
                <c:pt idx="5">
                  <c:v>2007.5</c:v>
                </c:pt>
                <c:pt idx="6">
                  <c:v>3009.9</c:v>
                </c:pt>
                <c:pt idx="7">
                  <c:v>4011.8</c:v>
                </c:pt>
                <c:pt idx="8">
                  <c:v>5013.3999999999996</c:v>
                </c:pt>
                <c:pt idx="9">
                  <c:v>6014.6</c:v>
                </c:pt>
                <c:pt idx="10">
                  <c:v>7010.6</c:v>
                </c:pt>
                <c:pt idx="11">
                  <c:v>8004.3</c:v>
                </c:pt>
                <c:pt idx="12">
                  <c:v>9007.2999999999902</c:v>
                </c:pt>
                <c:pt idx="13">
                  <c:v>9508.4</c:v>
                </c:pt>
                <c:pt idx="14">
                  <c:v>9899.2000000000007</c:v>
                </c:pt>
                <c:pt idx="15">
                  <c:v>9999.4</c:v>
                </c:pt>
                <c:pt idx="16">
                  <c:v>10009</c:v>
                </c:pt>
                <c:pt idx="17">
                  <c:v>10019</c:v>
                </c:pt>
                <c:pt idx="18">
                  <c:v>11011</c:v>
                </c:pt>
                <c:pt idx="19">
                  <c:v>12013</c:v>
                </c:pt>
                <c:pt idx="20">
                  <c:v>13008</c:v>
                </c:pt>
                <c:pt idx="21">
                  <c:v>14004</c:v>
                </c:pt>
                <c:pt idx="22">
                  <c:v>14991</c:v>
                </c:pt>
                <c:pt idx="23">
                  <c:v>15001</c:v>
                </c:pt>
                <c:pt idx="24">
                  <c:v>15011</c:v>
                </c:pt>
                <c:pt idx="25">
                  <c:v>15111</c:v>
                </c:pt>
                <c:pt idx="26">
                  <c:v>15500</c:v>
                </c:pt>
                <c:pt idx="27">
                  <c:v>15999</c:v>
                </c:pt>
                <c:pt idx="28">
                  <c:v>16998</c:v>
                </c:pt>
                <c:pt idx="29">
                  <c:v>17998</c:v>
                </c:pt>
                <c:pt idx="30">
                  <c:v>18998</c:v>
                </c:pt>
                <c:pt idx="31">
                  <c:v>19998</c:v>
                </c:pt>
                <c:pt idx="32">
                  <c:v>20998</c:v>
                </c:pt>
                <c:pt idx="33">
                  <c:v>21999</c:v>
                </c:pt>
                <c:pt idx="34">
                  <c:v>23000</c:v>
                </c:pt>
                <c:pt idx="35">
                  <c:v>24001</c:v>
                </c:pt>
                <c:pt idx="36">
                  <c:v>24502</c:v>
                </c:pt>
                <c:pt idx="37">
                  <c:v>24893</c:v>
                </c:pt>
                <c:pt idx="38">
                  <c:v>24993</c:v>
                </c:pt>
                <c:pt idx="39">
                  <c:v>25003</c:v>
                </c:pt>
                <c:pt idx="40">
                  <c:v>25013</c:v>
                </c:pt>
                <c:pt idx="41">
                  <c:v>26005</c:v>
                </c:pt>
                <c:pt idx="42">
                  <c:v>27007</c:v>
                </c:pt>
                <c:pt idx="43">
                  <c:v>28008</c:v>
                </c:pt>
                <c:pt idx="44">
                  <c:v>29009</c:v>
                </c:pt>
                <c:pt idx="45">
                  <c:v>30001</c:v>
                </c:pt>
                <c:pt idx="46">
                  <c:v>30011</c:v>
                </c:pt>
                <c:pt idx="47">
                  <c:v>30021</c:v>
                </c:pt>
                <c:pt idx="48">
                  <c:v>30121</c:v>
                </c:pt>
                <c:pt idx="49">
                  <c:v>30510</c:v>
                </c:pt>
                <c:pt idx="50">
                  <c:v>31011</c:v>
                </c:pt>
                <c:pt idx="51">
                  <c:v>32012</c:v>
                </c:pt>
                <c:pt idx="52">
                  <c:v>33014</c:v>
                </c:pt>
                <c:pt idx="53">
                  <c:v>34015</c:v>
                </c:pt>
                <c:pt idx="54">
                  <c:v>35011</c:v>
                </c:pt>
                <c:pt idx="55">
                  <c:v>36013</c:v>
                </c:pt>
                <c:pt idx="56">
                  <c:v>37015</c:v>
                </c:pt>
                <c:pt idx="57">
                  <c:v>38017</c:v>
                </c:pt>
                <c:pt idx="58">
                  <c:v>39019</c:v>
                </c:pt>
                <c:pt idx="59">
                  <c:v>39520</c:v>
                </c:pt>
                <c:pt idx="60">
                  <c:v>39909</c:v>
                </c:pt>
                <c:pt idx="61">
                  <c:v>40009</c:v>
                </c:pt>
                <c:pt idx="62">
                  <c:v>40019</c:v>
                </c:pt>
                <c:pt idx="63">
                  <c:v>40029</c:v>
                </c:pt>
                <c:pt idx="64">
                  <c:v>41017</c:v>
                </c:pt>
                <c:pt idx="65">
                  <c:v>42016</c:v>
                </c:pt>
                <c:pt idx="66">
                  <c:v>43016</c:v>
                </c:pt>
                <c:pt idx="67">
                  <c:v>44014</c:v>
                </c:pt>
                <c:pt idx="68">
                  <c:v>45004</c:v>
                </c:pt>
                <c:pt idx="69">
                  <c:v>45014</c:v>
                </c:pt>
                <c:pt idx="70">
                  <c:v>45024</c:v>
                </c:pt>
                <c:pt idx="71">
                  <c:v>45124</c:v>
                </c:pt>
                <c:pt idx="72">
                  <c:v>45515</c:v>
                </c:pt>
                <c:pt idx="73">
                  <c:v>46014</c:v>
                </c:pt>
                <c:pt idx="74">
                  <c:v>47018</c:v>
                </c:pt>
                <c:pt idx="75">
                  <c:v>48021</c:v>
                </c:pt>
                <c:pt idx="76">
                  <c:v>49022</c:v>
                </c:pt>
                <c:pt idx="77">
                  <c:v>50024</c:v>
                </c:pt>
                <c:pt idx="78">
                  <c:v>51023</c:v>
                </c:pt>
                <c:pt idx="79">
                  <c:v>52018</c:v>
                </c:pt>
                <c:pt idx="80">
                  <c:v>53020</c:v>
                </c:pt>
                <c:pt idx="81">
                  <c:v>54020</c:v>
                </c:pt>
                <c:pt idx="82">
                  <c:v>54517</c:v>
                </c:pt>
                <c:pt idx="83">
                  <c:v>54907</c:v>
                </c:pt>
                <c:pt idx="84">
                  <c:v>55007</c:v>
                </c:pt>
                <c:pt idx="85">
                  <c:v>55017</c:v>
                </c:pt>
                <c:pt idx="86">
                  <c:v>55027</c:v>
                </c:pt>
                <c:pt idx="87">
                  <c:v>56018</c:v>
                </c:pt>
                <c:pt idx="88">
                  <c:v>57019</c:v>
                </c:pt>
                <c:pt idx="89">
                  <c:v>58020</c:v>
                </c:pt>
                <c:pt idx="90">
                  <c:v>59013</c:v>
                </c:pt>
                <c:pt idx="91">
                  <c:v>60000</c:v>
                </c:pt>
                <c:pt idx="92">
                  <c:v>60010</c:v>
                </c:pt>
                <c:pt idx="93">
                  <c:v>60020</c:v>
                </c:pt>
                <c:pt idx="94">
                  <c:v>60120</c:v>
                </c:pt>
                <c:pt idx="95">
                  <c:v>60509</c:v>
                </c:pt>
                <c:pt idx="96">
                  <c:v>61007</c:v>
                </c:pt>
                <c:pt idx="97">
                  <c:v>62010</c:v>
                </c:pt>
                <c:pt idx="98">
                  <c:v>63006</c:v>
                </c:pt>
                <c:pt idx="99">
                  <c:v>64010</c:v>
                </c:pt>
                <c:pt idx="100">
                  <c:v>65008</c:v>
                </c:pt>
                <c:pt idx="101">
                  <c:v>66013</c:v>
                </c:pt>
                <c:pt idx="102">
                  <c:v>67010</c:v>
                </c:pt>
                <c:pt idx="103">
                  <c:v>68019</c:v>
                </c:pt>
                <c:pt idx="104">
                  <c:v>69019</c:v>
                </c:pt>
                <c:pt idx="105">
                  <c:v>69520</c:v>
                </c:pt>
                <c:pt idx="106">
                  <c:v>69911</c:v>
                </c:pt>
                <c:pt idx="107">
                  <c:v>70011</c:v>
                </c:pt>
                <c:pt idx="108">
                  <c:v>70021</c:v>
                </c:pt>
                <c:pt idx="109">
                  <c:v>70031</c:v>
                </c:pt>
                <c:pt idx="110">
                  <c:v>71024</c:v>
                </c:pt>
                <c:pt idx="111">
                  <c:v>72027</c:v>
                </c:pt>
                <c:pt idx="112">
                  <c:v>73030</c:v>
                </c:pt>
                <c:pt idx="113">
                  <c:v>74033</c:v>
                </c:pt>
              </c:numCache>
            </c:numRef>
          </c:xVal>
          <c:yVal>
            <c:numRef>
              <c:f>comparison!$AD$8:$AD$160</c:f>
              <c:numCache>
                <c:formatCode>General</c:formatCode>
                <c:ptCount val="153"/>
                <c:pt idx="0">
                  <c:v>4.9799190546049301</c:v>
                </c:pt>
                <c:pt idx="1">
                  <c:v>4.9805141673155502</c:v>
                </c:pt>
                <c:pt idx="2">
                  <c:v>4.9871564102574402</c:v>
                </c:pt>
                <c:pt idx="3">
                  <c:v>5.0131065423542696</c:v>
                </c:pt>
                <c:pt idx="4">
                  <c:v>5.0465735769589299</c:v>
                </c:pt>
                <c:pt idx="5">
                  <c:v>5.1140689910359702</c:v>
                </c:pt>
                <c:pt idx="6">
                  <c:v>5.1826896233173603</c:v>
                </c:pt>
                <c:pt idx="7">
                  <c:v>5.2523430493992596</c:v>
                </c:pt>
                <c:pt idx="8">
                  <c:v>5.3232042311122303</c:v>
                </c:pt>
                <c:pt idx="9">
                  <c:v>5.3953288672291499</c:v>
                </c:pt>
                <c:pt idx="10">
                  <c:v>5.4687344070376698</c:v>
                </c:pt>
                <c:pt idx="11">
                  <c:v>5.5433850076536304</c:v>
                </c:pt>
                <c:pt idx="12">
                  <c:v>5.6193905310356396</c:v>
                </c:pt>
                <c:pt idx="13">
                  <c:v>5.6581090900809503</c:v>
                </c:pt>
                <c:pt idx="14">
                  <c:v>5.6885770988134503</c:v>
                </c:pt>
                <c:pt idx="15">
                  <c:v>5.6964516913248504</c:v>
                </c:pt>
                <c:pt idx="16">
                  <c:v>5.6972401549140699</c:v>
                </c:pt>
                <c:pt idx="17">
                  <c:v>5.6974461660737798</c:v>
                </c:pt>
                <c:pt idx="18">
                  <c:v>5.7178486440373302</c:v>
                </c:pt>
                <c:pt idx="19">
                  <c:v>5.7385911148906397</c:v>
                </c:pt>
                <c:pt idx="20">
                  <c:v>5.7594497825474704</c:v>
                </c:pt>
                <c:pt idx="21">
                  <c:v>5.78041804164332</c:v>
                </c:pt>
                <c:pt idx="22">
                  <c:v>5.8012830953607999</c:v>
                </c:pt>
                <c:pt idx="23">
                  <c:v>5.8014948514909097</c:v>
                </c:pt>
                <c:pt idx="24">
                  <c:v>5.8023053537562497</c:v>
                </c:pt>
                <c:pt idx="25">
                  <c:v>5.8104081627238999</c:v>
                </c:pt>
                <c:pt idx="26">
                  <c:v>5.84206088496079</c:v>
                </c:pt>
                <c:pt idx="27">
                  <c:v>5.8829351647027099</c:v>
                </c:pt>
                <c:pt idx="28">
                  <c:v>5.9654106208537998</c:v>
                </c:pt>
                <c:pt idx="29">
                  <c:v>6.0496341099028603</c:v>
                </c:pt>
                <c:pt idx="30">
                  <c:v>6.1354809096537899</c:v>
                </c:pt>
                <c:pt idx="31">
                  <c:v>6.2231997833451604</c:v>
                </c:pt>
                <c:pt idx="32">
                  <c:v>6.3127613915511303</c:v>
                </c:pt>
                <c:pt idx="33">
                  <c:v>6.4043466113902197</c:v>
                </c:pt>
                <c:pt idx="34">
                  <c:v>6.4980817539888402</c:v>
                </c:pt>
                <c:pt idx="35">
                  <c:v>6.5939682265022599</c:v>
                </c:pt>
                <c:pt idx="36">
                  <c:v>6.6430072245481</c:v>
                </c:pt>
                <c:pt idx="37">
                  <c:v>6.6816551101240904</c:v>
                </c:pt>
                <c:pt idx="38">
                  <c:v>6.6916578972412699</c:v>
                </c:pt>
                <c:pt idx="39">
                  <c:v>6.6926598396936496</c:v>
                </c:pt>
                <c:pt idx="40">
                  <c:v>6.6929229775696903</c:v>
                </c:pt>
                <c:pt idx="41">
                  <c:v>6.7189770750376701</c:v>
                </c:pt>
                <c:pt idx="42">
                  <c:v>6.7454316551820499</c:v>
                </c:pt>
                <c:pt idx="43">
                  <c:v>6.7720807149734599</c:v>
                </c:pt>
                <c:pt idx="44">
                  <c:v>6.7989048974530002</c:v>
                </c:pt>
                <c:pt idx="45">
                  <c:v>6.8256589173552404</c:v>
                </c:pt>
                <c:pt idx="46">
                  <c:v>6.8259305891188404</c:v>
                </c:pt>
                <c:pt idx="47">
                  <c:v>6.8269102631443301</c:v>
                </c:pt>
                <c:pt idx="48">
                  <c:v>6.8371670313798996</c:v>
                </c:pt>
                <c:pt idx="49">
                  <c:v>6.8772614636326201</c:v>
                </c:pt>
                <c:pt idx="50">
                  <c:v>6.9290549962671504</c:v>
                </c:pt>
                <c:pt idx="51">
                  <c:v>7.0335202675526398</c:v>
                </c:pt>
                <c:pt idx="52">
                  <c:v>7.13994038866326</c:v>
                </c:pt>
                <c:pt idx="53">
                  <c:v>7.2484439394546101</c:v>
                </c:pt>
                <c:pt idx="54">
                  <c:v>7.3590255063676002</c:v>
                </c:pt>
                <c:pt idx="55">
                  <c:v>7.4718242362024903</c:v>
                </c:pt>
                <c:pt idx="56">
                  <c:v>7.5870609304975103</c:v>
                </c:pt>
                <c:pt idx="57">
                  <c:v>7.70470240893503</c:v>
                </c:pt>
                <c:pt idx="58">
                  <c:v>7.8249788620366996</c:v>
                </c:pt>
                <c:pt idx="59">
                  <c:v>7.8867889785240504</c:v>
                </c:pt>
                <c:pt idx="60">
                  <c:v>7.93539499774662</c:v>
                </c:pt>
                <c:pt idx="61">
                  <c:v>7.9479657016037901</c:v>
                </c:pt>
                <c:pt idx="62">
                  <c:v>7.9492262252419499</c:v>
                </c:pt>
                <c:pt idx="63">
                  <c:v>7.9495772723899201</c:v>
                </c:pt>
                <c:pt idx="64">
                  <c:v>7.9841460435810498</c:v>
                </c:pt>
                <c:pt idx="65">
                  <c:v>8.0196960390378305</c:v>
                </c:pt>
                <c:pt idx="66">
                  <c:v>8.05539080294656</c:v>
                </c:pt>
                <c:pt idx="67">
                  <c:v>8.0913723708588101</c:v>
                </c:pt>
                <c:pt idx="68">
                  <c:v>8.1270709539756805</c:v>
                </c:pt>
                <c:pt idx="69">
                  <c:v>8.1274362305143306</c:v>
                </c:pt>
                <c:pt idx="70">
                  <c:v>8.1287409476892698</c:v>
                </c:pt>
                <c:pt idx="71">
                  <c:v>8.1417142986924596</c:v>
                </c:pt>
                <c:pt idx="72">
                  <c:v>8.1928105098960096</c:v>
                </c:pt>
                <c:pt idx="73">
                  <c:v>8.2589375345973792</c:v>
                </c:pt>
                <c:pt idx="74">
                  <c:v>8.3929304923809394</c:v>
                </c:pt>
                <c:pt idx="75">
                  <c:v>8.5304368856462904</c:v>
                </c:pt>
                <c:pt idx="76">
                  <c:v>8.6717715293659001</c:v>
                </c:pt>
                <c:pt idx="77">
                  <c:v>8.8170640512118403</c:v>
                </c:pt>
                <c:pt idx="78">
                  <c:v>8.9666774102799902</c:v>
                </c:pt>
                <c:pt idx="79">
                  <c:v>9.12109950759063</c:v>
                </c:pt>
                <c:pt idx="80">
                  <c:v>9.2805498384476</c:v>
                </c:pt>
                <c:pt idx="81">
                  <c:v>9.4450330958246091</c:v>
                </c:pt>
                <c:pt idx="82">
                  <c:v>9.5301142360209798</c:v>
                </c:pt>
                <c:pt idx="83">
                  <c:v>9.5977091178108402</c:v>
                </c:pt>
                <c:pt idx="84">
                  <c:v>9.6152692325950895</c:v>
                </c:pt>
                <c:pt idx="85">
                  <c:v>9.6170305999717502</c:v>
                </c:pt>
                <c:pt idx="86">
                  <c:v>9.6175325843133503</c:v>
                </c:pt>
                <c:pt idx="87">
                  <c:v>9.66725820001537</c:v>
                </c:pt>
                <c:pt idx="88">
                  <c:v>9.7179042046926192</c:v>
                </c:pt>
                <c:pt idx="89">
                  <c:v>9.7689951687399805</c:v>
                </c:pt>
                <c:pt idx="90">
                  <c:v>9.8205413682239904</c:v>
                </c:pt>
                <c:pt idx="91">
                  <c:v>9.8719832974776498</c:v>
                </c:pt>
                <c:pt idx="92">
                  <c:v>9.8725076229147</c:v>
                </c:pt>
                <c:pt idx="93">
                  <c:v>9.8743596392232504</c:v>
                </c:pt>
                <c:pt idx="94">
                  <c:v>9.8928784077546492</c:v>
                </c:pt>
                <c:pt idx="95">
                  <c:v>9.9649563244683996</c:v>
                </c:pt>
                <c:pt idx="96">
                  <c:v>10.0589203470968</c:v>
                </c:pt>
                <c:pt idx="97">
                  <c:v>10.2506716878944</c:v>
                </c:pt>
                <c:pt idx="98">
                  <c:v>10.4505220164914</c:v>
                </c:pt>
                <c:pt idx="99">
                  <c:v>10.6591668329286</c:v>
                </c:pt>
                <c:pt idx="100">
                  <c:v>10.8776806316346</c:v>
                </c:pt>
                <c:pt idx="101">
                  <c:v>11.1073260852778</c:v>
                </c:pt>
                <c:pt idx="102">
                  <c:v>11.3498432818323</c:v>
                </c:pt>
                <c:pt idx="103">
                  <c:v>11.607568527444499</c:v>
                </c:pt>
                <c:pt idx="104">
                  <c:v>11.8851482606744</c:v>
                </c:pt>
                <c:pt idx="105">
                  <c:v>12.038342371334901</c:v>
                </c:pt>
                <c:pt idx="106">
                  <c:v>12.1661855069031</c:v>
                </c:pt>
                <c:pt idx="107">
                  <c:v>12.201363761550001</c:v>
                </c:pt>
                <c:pt idx="108">
                  <c:v>12.2049505685242</c:v>
                </c:pt>
                <c:pt idx="109">
                  <c:v>12.2059387514146</c:v>
                </c:pt>
                <c:pt idx="110">
                  <c:v>12.3038024207462</c:v>
                </c:pt>
                <c:pt idx="111">
                  <c:v>12.408468476792899</c:v>
                </c:pt>
                <c:pt idx="112">
                  <c:v>12.522080593058901</c:v>
                </c:pt>
                <c:pt idx="113">
                  <c:v>12.653537536487899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FB-4582-A5C6-CBEC240F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1"/>
                <c:tx>
                  <c:v>3D FEA, BS7910 off-nominal FCGR</c:v>
                </c:tx>
                <c:spPr>
                  <a:ln w="1905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comparison!$E$8:$E$110</c15:sqref>
                        </c15:formulaRef>
                      </c:ext>
                    </c:extLst>
                    <c:numCache>
                      <c:formatCode>General</c:formatCode>
                      <c:ptCount val="103"/>
                      <c:pt idx="0">
                        <c:v>0</c:v>
                      </c:pt>
                      <c:pt idx="1">
                        <c:v>9.9337999999999997</c:v>
                      </c:pt>
                      <c:pt idx="2">
                        <c:v>110.39</c:v>
                      </c:pt>
                      <c:pt idx="3">
                        <c:v>502.1</c:v>
                      </c:pt>
                      <c:pt idx="4">
                        <c:v>1004</c:v>
                      </c:pt>
                      <c:pt idx="5">
                        <c:v>2007.4</c:v>
                      </c:pt>
                      <c:pt idx="6">
                        <c:v>3000.6</c:v>
                      </c:pt>
                      <c:pt idx="7">
                        <c:v>3995.4</c:v>
                      </c:pt>
                      <c:pt idx="8">
                        <c:v>4997.3</c:v>
                      </c:pt>
                      <c:pt idx="9">
                        <c:v>6000.1</c:v>
                      </c:pt>
                      <c:pt idx="10">
                        <c:v>7002.7</c:v>
                      </c:pt>
                      <c:pt idx="11">
                        <c:v>8005.7</c:v>
                      </c:pt>
                      <c:pt idx="12">
                        <c:v>9006.7000000000007</c:v>
                      </c:pt>
                      <c:pt idx="13">
                        <c:v>9507.4</c:v>
                      </c:pt>
                      <c:pt idx="14">
                        <c:v>9897.9</c:v>
                      </c:pt>
                      <c:pt idx="15">
                        <c:v>9998</c:v>
                      </c:pt>
                      <c:pt idx="16">
                        <c:v>10008</c:v>
                      </c:pt>
                      <c:pt idx="17">
                        <c:v>10018</c:v>
                      </c:pt>
                      <c:pt idx="18">
                        <c:v>11002</c:v>
                      </c:pt>
                      <c:pt idx="19">
                        <c:v>11997</c:v>
                      </c:pt>
                      <c:pt idx="20">
                        <c:v>12992</c:v>
                      </c:pt>
                      <c:pt idx="21">
                        <c:v>13988</c:v>
                      </c:pt>
                      <c:pt idx="22">
                        <c:v>14975</c:v>
                      </c:pt>
                      <c:pt idx="23">
                        <c:v>14985</c:v>
                      </c:pt>
                      <c:pt idx="24">
                        <c:v>14995</c:v>
                      </c:pt>
                      <c:pt idx="25">
                        <c:v>15095</c:v>
                      </c:pt>
                      <c:pt idx="26">
                        <c:v>15484</c:v>
                      </c:pt>
                      <c:pt idx="27">
                        <c:v>15983</c:v>
                      </c:pt>
                      <c:pt idx="28">
                        <c:v>16981</c:v>
                      </c:pt>
                      <c:pt idx="29">
                        <c:v>17980</c:v>
                      </c:pt>
                      <c:pt idx="30">
                        <c:v>18979</c:v>
                      </c:pt>
                      <c:pt idx="31">
                        <c:v>19978</c:v>
                      </c:pt>
                      <c:pt idx="32">
                        <c:v>20979</c:v>
                      </c:pt>
                      <c:pt idx="33">
                        <c:v>21980</c:v>
                      </c:pt>
                      <c:pt idx="34">
                        <c:v>22981</c:v>
                      </c:pt>
                      <c:pt idx="35">
                        <c:v>23982</c:v>
                      </c:pt>
                      <c:pt idx="36">
                        <c:v>24483</c:v>
                      </c:pt>
                      <c:pt idx="37">
                        <c:v>24874</c:v>
                      </c:pt>
                      <c:pt idx="38">
                        <c:v>24974</c:v>
                      </c:pt>
                      <c:pt idx="39">
                        <c:v>24984</c:v>
                      </c:pt>
                      <c:pt idx="40">
                        <c:v>24994</c:v>
                      </c:pt>
                      <c:pt idx="41">
                        <c:v>25986</c:v>
                      </c:pt>
                      <c:pt idx="42">
                        <c:v>26988</c:v>
                      </c:pt>
                      <c:pt idx="43">
                        <c:v>27990</c:v>
                      </c:pt>
                      <c:pt idx="44">
                        <c:v>28992</c:v>
                      </c:pt>
                      <c:pt idx="45">
                        <c:v>29984</c:v>
                      </c:pt>
                      <c:pt idx="46">
                        <c:v>29994</c:v>
                      </c:pt>
                      <c:pt idx="47">
                        <c:v>30004</c:v>
                      </c:pt>
                      <c:pt idx="48">
                        <c:v>30104</c:v>
                      </c:pt>
                      <c:pt idx="49">
                        <c:v>30492</c:v>
                      </c:pt>
                      <c:pt idx="50">
                        <c:v>30992</c:v>
                      </c:pt>
                      <c:pt idx="51">
                        <c:v>31994</c:v>
                      </c:pt>
                      <c:pt idx="52">
                        <c:v>32989</c:v>
                      </c:pt>
                      <c:pt idx="53">
                        <c:v>33991</c:v>
                      </c:pt>
                      <c:pt idx="54">
                        <c:v>34993</c:v>
                      </c:pt>
                      <c:pt idx="55">
                        <c:v>35995</c:v>
                      </c:pt>
                      <c:pt idx="56">
                        <c:v>36997</c:v>
                      </c:pt>
                      <c:pt idx="57">
                        <c:v>37995</c:v>
                      </c:pt>
                      <c:pt idx="58">
                        <c:v>38992</c:v>
                      </c:pt>
                      <c:pt idx="59">
                        <c:v>39494</c:v>
                      </c:pt>
                      <c:pt idx="60">
                        <c:v>39883</c:v>
                      </c:pt>
                      <c:pt idx="61">
                        <c:v>39983</c:v>
                      </c:pt>
                      <c:pt idx="62">
                        <c:v>39993</c:v>
                      </c:pt>
                      <c:pt idx="63">
                        <c:v>40003</c:v>
                      </c:pt>
                      <c:pt idx="64">
                        <c:v>40992</c:v>
                      </c:pt>
                      <c:pt idx="65">
                        <c:v>41995</c:v>
                      </c:pt>
                      <c:pt idx="66">
                        <c:v>42993</c:v>
                      </c:pt>
                      <c:pt idx="67">
                        <c:v>43996</c:v>
                      </c:pt>
                      <c:pt idx="68">
                        <c:v>44988</c:v>
                      </c:pt>
                      <c:pt idx="69">
                        <c:v>44998</c:v>
                      </c:pt>
                      <c:pt idx="70">
                        <c:v>45008</c:v>
                      </c:pt>
                      <c:pt idx="71">
                        <c:v>45108</c:v>
                      </c:pt>
                      <c:pt idx="72">
                        <c:v>45498</c:v>
                      </c:pt>
                      <c:pt idx="73">
                        <c:v>45998</c:v>
                      </c:pt>
                      <c:pt idx="74">
                        <c:v>46999</c:v>
                      </c:pt>
                      <c:pt idx="75">
                        <c:v>48002</c:v>
                      </c:pt>
                      <c:pt idx="76">
                        <c:v>48994</c:v>
                      </c:pt>
                      <c:pt idx="77">
                        <c:v>49996</c:v>
                      </c:pt>
                      <c:pt idx="78">
                        <c:v>50996</c:v>
                      </c:pt>
                      <c:pt idx="79">
                        <c:v>51994</c:v>
                      </c:pt>
                      <c:pt idx="80">
                        <c:v>52995</c:v>
                      </c:pt>
                      <c:pt idx="81">
                        <c:v>53999</c:v>
                      </c:pt>
                      <c:pt idx="82">
                        <c:v>54495</c:v>
                      </c:pt>
                      <c:pt idx="83">
                        <c:v>54884</c:v>
                      </c:pt>
                      <c:pt idx="84">
                        <c:v>54984</c:v>
                      </c:pt>
                      <c:pt idx="85">
                        <c:v>54994</c:v>
                      </c:pt>
                      <c:pt idx="86">
                        <c:v>55004</c:v>
                      </c:pt>
                      <c:pt idx="87">
                        <c:v>55994</c:v>
                      </c:pt>
                      <c:pt idx="88">
                        <c:v>56995</c:v>
                      </c:pt>
                      <c:pt idx="89">
                        <c:v>57997</c:v>
                      </c:pt>
                      <c:pt idx="90">
                        <c:v>58999</c:v>
                      </c:pt>
                      <c:pt idx="91">
                        <c:v>59982</c:v>
                      </c:pt>
                      <c:pt idx="92">
                        <c:v>59992</c:v>
                      </c:pt>
                      <c:pt idx="93">
                        <c:v>60002</c:v>
                      </c:pt>
                      <c:pt idx="94">
                        <c:v>60102</c:v>
                      </c:pt>
                      <c:pt idx="95">
                        <c:v>60493</c:v>
                      </c:pt>
                      <c:pt idx="96">
                        <c:v>60992</c:v>
                      </c:pt>
                      <c:pt idx="97">
                        <c:v>61995</c:v>
                      </c:pt>
                      <c:pt idx="98">
                        <c:v>62992</c:v>
                      </c:pt>
                      <c:pt idx="99">
                        <c:v>63998</c:v>
                      </c:pt>
                      <c:pt idx="100">
                        <c:v>64989</c:v>
                      </c:pt>
                      <c:pt idx="101">
                        <c:v>65992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comparison!$F$8:$F$110</c15:sqref>
                        </c15:formulaRef>
                      </c:ext>
                    </c:extLst>
                    <c:numCache>
                      <c:formatCode>General</c:formatCode>
                      <c:ptCount val="103"/>
                      <c:pt idx="0">
                        <c:v>4.9799190546049301</c:v>
                      </c:pt>
                      <c:pt idx="1">
                        <c:v>4.9805947113451099</c:v>
                      </c:pt>
                      <c:pt idx="2">
                        <c:v>4.98803944336988</c:v>
                      </c:pt>
                      <c:pt idx="3">
                        <c:v>5.0171728410439904</c:v>
                      </c:pt>
                      <c:pt idx="4">
                        <c:v>5.0547546574643203</c:v>
                      </c:pt>
                      <c:pt idx="5">
                        <c:v>5.1305665243616598</c:v>
                      </c:pt>
                      <c:pt idx="6">
                        <c:v>5.2079351467383201</c:v>
                      </c:pt>
                      <c:pt idx="7">
                        <c:v>5.2866214600476296</c:v>
                      </c:pt>
                      <c:pt idx="8">
                        <c:v>5.3667725797413803</c:v>
                      </c:pt>
                      <c:pt idx="9">
                        <c:v>5.4486321365649397</c:v>
                      </c:pt>
                      <c:pt idx="10">
                        <c:v>5.5320375123089596</c:v>
                      </c:pt>
                      <c:pt idx="11">
                        <c:v>5.6172093906182896</c:v>
                      </c:pt>
                      <c:pt idx="12">
                        <c:v>5.7042185983945597</c:v>
                      </c:pt>
                      <c:pt idx="13">
                        <c:v>5.7486481108145302</c:v>
                      </c:pt>
                      <c:pt idx="14">
                        <c:v>5.7837127563474802</c:v>
                      </c:pt>
                      <c:pt idx="15">
                        <c:v>5.7927859262441999</c:v>
                      </c:pt>
                      <c:pt idx="16">
                        <c:v>5.7936953418816204</c:v>
                      </c:pt>
                      <c:pt idx="17">
                        <c:v>5.7938633015917196</c:v>
                      </c:pt>
                      <c:pt idx="18">
                        <c:v>5.8104858479850297</c:v>
                      </c:pt>
                      <c:pt idx="19">
                        <c:v>5.8273428738506503</c:v>
                      </c:pt>
                      <c:pt idx="20">
                        <c:v>5.8443521921720096</c:v>
                      </c:pt>
                      <c:pt idx="21">
                        <c:v>5.8613719145762602</c:v>
                      </c:pt>
                      <c:pt idx="22">
                        <c:v>5.8782908194615198</c:v>
                      </c:pt>
                      <c:pt idx="23">
                        <c:v>5.8784624298921999</c:v>
                      </c:pt>
                      <c:pt idx="24">
                        <c:v>5.8793927212699399</c:v>
                      </c:pt>
                      <c:pt idx="25">
                        <c:v>5.88869923321906</c:v>
                      </c:pt>
                      <c:pt idx="26">
                        <c:v>5.9250675415099403</c:v>
                      </c:pt>
                      <c:pt idx="27">
                        <c:v>5.9720719971887197</c:v>
                      </c:pt>
                      <c:pt idx="28">
                        <c:v>6.0672017405259799</c:v>
                      </c:pt>
                      <c:pt idx="29">
                        <c:v>6.1645708402286301</c:v>
                      </c:pt>
                      <c:pt idx="30">
                        <c:v>6.26425195084677</c:v>
                      </c:pt>
                      <c:pt idx="31">
                        <c:v>6.3658585632185698</c:v>
                      </c:pt>
                      <c:pt idx="32">
                        <c:v>6.4692354085369699</c:v>
                      </c:pt>
                      <c:pt idx="33">
                        <c:v>6.5747375720224897</c:v>
                      </c:pt>
                      <c:pt idx="34">
                        <c:v>6.6820768164037796</c:v>
                      </c:pt>
                      <c:pt idx="35">
                        <c:v>6.7915272503487696</c:v>
                      </c:pt>
                      <c:pt idx="36">
                        <c:v>6.8473712204363801</c:v>
                      </c:pt>
                      <c:pt idx="37">
                        <c:v>6.8914215926684896</c:v>
                      </c:pt>
                      <c:pt idx="38">
                        <c:v>6.9028156776607998</c:v>
                      </c:pt>
                      <c:pt idx="39">
                        <c:v>6.9039574677924103</c:v>
                      </c:pt>
                      <c:pt idx="40">
                        <c:v>6.9041760151180904</c:v>
                      </c:pt>
                      <c:pt idx="41">
                        <c:v>6.9257970197643202</c:v>
                      </c:pt>
                      <c:pt idx="42">
                        <c:v>6.9477726753943898</c:v>
                      </c:pt>
                      <c:pt idx="43">
                        <c:v>6.9698428031565998</c:v>
                      </c:pt>
                      <c:pt idx="44">
                        <c:v>6.9920237087482198</c:v>
                      </c:pt>
                      <c:pt idx="45">
                        <c:v>7.0141058537318504</c:v>
                      </c:pt>
                      <c:pt idx="46">
                        <c:v>7.0143301352611402</c:v>
                      </c:pt>
                      <c:pt idx="47">
                        <c:v>7.0154970064556998</c:v>
                      </c:pt>
                      <c:pt idx="48">
                        <c:v>7.0271976076335099</c:v>
                      </c:pt>
                      <c:pt idx="49">
                        <c:v>7.0727600725505004</c:v>
                      </c:pt>
                      <c:pt idx="50">
                        <c:v>7.1318732460335896</c:v>
                      </c:pt>
                      <c:pt idx="51">
                        <c:v>7.2514132067150303</c:v>
                      </c:pt>
                      <c:pt idx="52">
                        <c:v>7.3737056143209196</c:v>
                      </c:pt>
                      <c:pt idx="53">
                        <c:v>7.4990442319647004</c:v>
                      </c:pt>
                      <c:pt idx="54">
                        <c:v>7.6276299131302299</c:v>
                      </c:pt>
                      <c:pt idx="55">
                        <c:v>7.7596571514207904</c:v>
                      </c:pt>
                      <c:pt idx="56">
                        <c:v>7.8953084120771502</c:v>
                      </c:pt>
                      <c:pt idx="57">
                        <c:v>8.0346185837419899</c:v>
                      </c:pt>
                      <c:pt idx="58">
                        <c:v>8.17772783646131</c:v>
                      </c:pt>
                      <c:pt idx="59">
                        <c:v>8.2514350480939598</c:v>
                      </c:pt>
                      <c:pt idx="60">
                        <c:v>8.3098077038037594</c:v>
                      </c:pt>
                      <c:pt idx="61">
                        <c:v>8.3248437310532299</c:v>
                      </c:pt>
                      <c:pt idx="62">
                        <c:v>8.3263626004486895</c:v>
                      </c:pt>
                      <c:pt idx="63">
                        <c:v>8.3266649464990099</c:v>
                      </c:pt>
                      <c:pt idx="64">
                        <c:v>8.3566796546082607</c:v>
                      </c:pt>
                      <c:pt idx="65">
                        <c:v>8.3871213759087606</c:v>
                      </c:pt>
                      <c:pt idx="66">
                        <c:v>8.4177964332119792</c:v>
                      </c:pt>
                      <c:pt idx="67">
                        <c:v>8.4486964036517396</c:v>
                      </c:pt>
                      <c:pt idx="68">
                        <c:v>8.4793598506851495</c:v>
                      </c:pt>
                      <c:pt idx="69">
                        <c:v>8.4796730307410897</c:v>
                      </c:pt>
                      <c:pt idx="70">
                        <c:v>8.4812489100546191</c:v>
                      </c:pt>
                      <c:pt idx="71">
                        <c:v>8.4969249643700309</c:v>
                      </c:pt>
                      <c:pt idx="72">
                        <c:v>8.5584274456820406</c:v>
                      </c:pt>
                      <c:pt idx="73">
                        <c:v>8.6382814641546801</c:v>
                      </c:pt>
                      <c:pt idx="74">
                        <c:v>8.8003877753470405</c:v>
                      </c:pt>
                      <c:pt idx="75">
                        <c:v>8.9686036686017196</c:v>
                      </c:pt>
                      <c:pt idx="76">
                        <c:v>9.1428548822906706</c:v>
                      </c:pt>
                      <c:pt idx="77">
                        <c:v>9.3235729335400794</c:v>
                      </c:pt>
                      <c:pt idx="78">
                        <c:v>9.5113457103601196</c:v>
                      </c:pt>
                      <c:pt idx="79">
                        <c:v>9.7066230155964099</c:v>
                      </c:pt>
                      <c:pt idx="80">
                        <c:v>9.9097693299130896</c:v>
                      </c:pt>
                      <c:pt idx="81">
                        <c:v>10.1218015574477</c:v>
                      </c:pt>
                      <c:pt idx="82">
                        <c:v>10.2327950253199</c:v>
                      </c:pt>
                      <c:pt idx="83">
                        <c:v>10.321216993552</c:v>
                      </c:pt>
                      <c:pt idx="84">
                        <c:v>10.344313947343499</c:v>
                      </c:pt>
                      <c:pt idx="85">
                        <c:v>10.346633777726799</c:v>
                      </c:pt>
                      <c:pt idx="86">
                        <c:v>10.347099659826499</c:v>
                      </c:pt>
                      <c:pt idx="87">
                        <c:v>10.393231194987401</c:v>
                      </c:pt>
                      <c:pt idx="88">
                        <c:v>10.440016954832201</c:v>
                      </c:pt>
                      <c:pt idx="89">
                        <c:v>10.4873595400661</c:v>
                      </c:pt>
                      <c:pt idx="90">
                        <c:v>10.535173701274701</c:v>
                      </c:pt>
                      <c:pt idx="91">
                        <c:v>10.582998005817</c:v>
                      </c:pt>
                      <c:pt idx="92">
                        <c:v>10.5834860268596</c:v>
                      </c:pt>
                      <c:pt idx="93">
                        <c:v>10.585920716482301</c:v>
                      </c:pt>
                      <c:pt idx="94">
                        <c:v>10.610289401611499</c:v>
                      </c:pt>
                      <c:pt idx="95">
                        <c:v>10.705852854433999</c:v>
                      </c:pt>
                      <c:pt idx="96">
                        <c:v>10.830832015717901</c:v>
                      </c:pt>
                      <c:pt idx="97">
                        <c:v>11.088293823266801</c:v>
                      </c:pt>
                      <c:pt idx="98">
                        <c:v>11.3620306244622</c:v>
                      </c:pt>
                      <c:pt idx="99">
                        <c:v>11.654813074367199</c:v>
                      </c:pt>
                      <c:pt idx="100">
                        <c:v>11.973724629727</c:v>
                      </c:pt>
                      <c:pt idx="101">
                        <c:v>12.334179029645901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64FB-4582-A5C6-CBEC240F5DF0}"/>
                  </c:ext>
                </c:extLst>
              </c15:ser>
            </c15:filteredScatterSeries>
          </c:ext>
        </c:extLst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5922614189537883"/>
              <c:y val="0.8230269784025389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"a" (mm)</a:t>
                </a:r>
              </a:p>
            </c:rich>
          </c:tx>
          <c:layout>
            <c:manualLayout>
              <c:xMode val="edge"/>
              <c:yMode val="edge"/>
              <c:x val="6.1409562298436547E-2"/>
              <c:y val="0.227657103018123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2297947486529436"/>
          <c:y val="0.56474257473825207"/>
          <c:w val="0.52655223953811514"/>
          <c:h val="0.24870782249279191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 b="1" i="0" baseline="0">
                <a:effectLst/>
              </a:rPr>
              <a:t>Comparison between test data and 3D FEA solution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44244455733565E-2"/>
          <c:y val="0.14447564480639724"/>
          <c:w val="0.89548538880234818"/>
          <c:h val="0.74868400889493014"/>
        </c:manualLayout>
      </c:layout>
      <c:scatterChart>
        <c:scatterStyle val="lineMarker"/>
        <c:varyColors val="0"/>
        <c:ser>
          <c:idx val="1"/>
          <c:order val="0"/>
          <c:tx>
            <c:v>PE-1-1 Experimental Data</c:v>
          </c:tx>
          <c:spPr>
            <a:ln w="19050">
              <a:noFill/>
            </a:ln>
          </c:spPr>
          <c:xVal>
            <c:numRef>
              <c:f>digitizedData2!$DG$11:$DG$30</c:f>
              <c:numCache>
                <c:formatCode>General</c:formatCode>
                <c:ptCount val="20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  <c:pt idx="9">
                  <c:v>70000</c:v>
                </c:pt>
                <c:pt idx="10">
                  <c:v>75000</c:v>
                </c:pt>
              </c:numCache>
            </c:numRef>
          </c:xVal>
          <c:yVal>
            <c:numRef>
              <c:f>digitizedData2!$DF$11:$DF$30</c:f>
              <c:numCache>
                <c:formatCode>General</c:formatCode>
                <c:ptCount val="20"/>
                <c:pt idx="0">
                  <c:v>5.5208806427113304</c:v>
                </c:pt>
                <c:pt idx="1">
                  <c:v>6.2622483058953522</c:v>
                </c:pt>
                <c:pt idx="2">
                  <c:v>6.2622483058953522</c:v>
                </c:pt>
                <c:pt idx="3">
                  <c:v>7.4453136213286664</c:v>
                </c:pt>
                <c:pt idx="4">
                  <c:v>7.4453136213286664</c:v>
                </c:pt>
                <c:pt idx="5">
                  <c:v>9.2067116061210452</c:v>
                </c:pt>
                <c:pt idx="6">
                  <c:v>9.3118710842753476</c:v>
                </c:pt>
                <c:pt idx="7">
                  <c:v>11.743697507343413</c:v>
                </c:pt>
                <c:pt idx="8">
                  <c:v>11.954005454747866</c:v>
                </c:pt>
                <c:pt idx="9">
                  <c:v>15.77392100499778</c:v>
                </c:pt>
                <c:pt idx="10">
                  <c:v>16.483752105014378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D0-4752-AB66-197892B6FC07}"/>
            </c:ext>
          </c:extLst>
        </c:ser>
        <c:ser>
          <c:idx val="3"/>
          <c:order val="2"/>
          <c:tx>
            <c:v>3D FEA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comparison!$AQ$8:$AQ$160</c:f>
              <c:numCache>
                <c:formatCode>General</c:formatCode>
                <c:ptCount val="153"/>
                <c:pt idx="0">
                  <c:v>0</c:v>
                </c:pt>
                <c:pt idx="1">
                  <c:v>9.9338999999999995</c:v>
                </c:pt>
                <c:pt idx="2">
                  <c:v>110.38</c:v>
                </c:pt>
                <c:pt idx="3">
                  <c:v>502.1</c:v>
                </c:pt>
                <c:pt idx="4">
                  <c:v>1004.1</c:v>
                </c:pt>
                <c:pt idx="5">
                  <c:v>2007.5</c:v>
                </c:pt>
                <c:pt idx="6">
                  <c:v>3009.9</c:v>
                </c:pt>
                <c:pt idx="7">
                  <c:v>4011.8</c:v>
                </c:pt>
                <c:pt idx="8">
                  <c:v>5013.3999999999996</c:v>
                </c:pt>
                <c:pt idx="9">
                  <c:v>6014.6</c:v>
                </c:pt>
                <c:pt idx="10">
                  <c:v>7010.6</c:v>
                </c:pt>
                <c:pt idx="11">
                  <c:v>8004.3</c:v>
                </c:pt>
                <c:pt idx="12">
                  <c:v>9007.2999999999902</c:v>
                </c:pt>
                <c:pt idx="13">
                  <c:v>9508.4</c:v>
                </c:pt>
                <c:pt idx="14">
                  <c:v>9899.2000000000007</c:v>
                </c:pt>
                <c:pt idx="15">
                  <c:v>9999.4</c:v>
                </c:pt>
                <c:pt idx="16">
                  <c:v>10009</c:v>
                </c:pt>
                <c:pt idx="17">
                  <c:v>10019</c:v>
                </c:pt>
                <c:pt idx="18">
                  <c:v>11011</c:v>
                </c:pt>
                <c:pt idx="19">
                  <c:v>12013</c:v>
                </c:pt>
                <c:pt idx="20">
                  <c:v>13008</c:v>
                </c:pt>
                <c:pt idx="21">
                  <c:v>14004</c:v>
                </c:pt>
                <c:pt idx="22">
                  <c:v>14991</c:v>
                </c:pt>
                <c:pt idx="23">
                  <c:v>15001</c:v>
                </c:pt>
                <c:pt idx="24">
                  <c:v>15011</c:v>
                </c:pt>
                <c:pt idx="25">
                  <c:v>15111</c:v>
                </c:pt>
                <c:pt idx="26">
                  <c:v>15500</c:v>
                </c:pt>
                <c:pt idx="27">
                  <c:v>15999</c:v>
                </c:pt>
                <c:pt idx="28">
                  <c:v>16998</c:v>
                </c:pt>
                <c:pt idx="29">
                  <c:v>17998</c:v>
                </c:pt>
                <c:pt idx="30">
                  <c:v>18998</c:v>
                </c:pt>
                <c:pt idx="31">
                  <c:v>19998</c:v>
                </c:pt>
                <c:pt idx="32">
                  <c:v>20998</c:v>
                </c:pt>
                <c:pt idx="33">
                  <c:v>21999</c:v>
                </c:pt>
                <c:pt idx="34">
                  <c:v>23000</c:v>
                </c:pt>
                <c:pt idx="35">
                  <c:v>24001</c:v>
                </c:pt>
                <c:pt idx="36">
                  <c:v>24502</c:v>
                </c:pt>
                <c:pt idx="37">
                  <c:v>24893</c:v>
                </c:pt>
                <c:pt idx="38">
                  <c:v>24993</c:v>
                </c:pt>
                <c:pt idx="39">
                  <c:v>25003</c:v>
                </c:pt>
                <c:pt idx="40">
                  <c:v>25013</c:v>
                </c:pt>
                <c:pt idx="41">
                  <c:v>26005</c:v>
                </c:pt>
                <c:pt idx="42">
                  <c:v>27007</c:v>
                </c:pt>
                <c:pt idx="43">
                  <c:v>28008</c:v>
                </c:pt>
                <c:pt idx="44">
                  <c:v>29009</c:v>
                </c:pt>
                <c:pt idx="45">
                  <c:v>30001</c:v>
                </c:pt>
                <c:pt idx="46">
                  <c:v>30011</c:v>
                </c:pt>
                <c:pt idx="47">
                  <c:v>30021</c:v>
                </c:pt>
                <c:pt idx="48">
                  <c:v>30121</c:v>
                </c:pt>
                <c:pt idx="49">
                  <c:v>30510</c:v>
                </c:pt>
                <c:pt idx="50">
                  <c:v>31011</c:v>
                </c:pt>
                <c:pt idx="51">
                  <c:v>32012</c:v>
                </c:pt>
                <c:pt idx="52">
                  <c:v>33014</c:v>
                </c:pt>
                <c:pt idx="53">
                  <c:v>34015</c:v>
                </c:pt>
                <c:pt idx="54">
                  <c:v>35011</c:v>
                </c:pt>
                <c:pt idx="55">
                  <c:v>36013</c:v>
                </c:pt>
                <c:pt idx="56">
                  <c:v>37015</c:v>
                </c:pt>
                <c:pt idx="57">
                  <c:v>38017</c:v>
                </c:pt>
                <c:pt idx="58">
                  <c:v>39019</c:v>
                </c:pt>
                <c:pt idx="59">
                  <c:v>39520</c:v>
                </c:pt>
                <c:pt idx="60">
                  <c:v>39909</c:v>
                </c:pt>
                <c:pt idx="61">
                  <c:v>40009</c:v>
                </c:pt>
                <c:pt idx="62">
                  <c:v>40019</c:v>
                </c:pt>
                <c:pt idx="63">
                  <c:v>40029</c:v>
                </c:pt>
                <c:pt idx="64">
                  <c:v>41017</c:v>
                </c:pt>
                <c:pt idx="65">
                  <c:v>42016</c:v>
                </c:pt>
                <c:pt idx="66">
                  <c:v>43016</c:v>
                </c:pt>
                <c:pt idx="67">
                  <c:v>44014</c:v>
                </c:pt>
                <c:pt idx="68">
                  <c:v>45004</c:v>
                </c:pt>
                <c:pt idx="69">
                  <c:v>45014</c:v>
                </c:pt>
                <c:pt idx="70">
                  <c:v>45024</c:v>
                </c:pt>
                <c:pt idx="71">
                  <c:v>45124</c:v>
                </c:pt>
                <c:pt idx="72">
                  <c:v>45515</c:v>
                </c:pt>
                <c:pt idx="73">
                  <c:v>46014</c:v>
                </c:pt>
                <c:pt idx="74">
                  <c:v>47018</c:v>
                </c:pt>
                <c:pt idx="75">
                  <c:v>48021</c:v>
                </c:pt>
                <c:pt idx="76">
                  <c:v>49022</c:v>
                </c:pt>
                <c:pt idx="77">
                  <c:v>50024</c:v>
                </c:pt>
                <c:pt idx="78">
                  <c:v>51023</c:v>
                </c:pt>
                <c:pt idx="79">
                  <c:v>52018</c:v>
                </c:pt>
                <c:pt idx="80">
                  <c:v>53020</c:v>
                </c:pt>
                <c:pt idx="81">
                  <c:v>54020</c:v>
                </c:pt>
                <c:pt idx="82">
                  <c:v>54517</c:v>
                </c:pt>
                <c:pt idx="83">
                  <c:v>54907</c:v>
                </c:pt>
                <c:pt idx="84">
                  <c:v>55007</c:v>
                </c:pt>
                <c:pt idx="85">
                  <c:v>55017</c:v>
                </c:pt>
                <c:pt idx="86">
                  <c:v>55027</c:v>
                </c:pt>
                <c:pt idx="87">
                  <c:v>56018</c:v>
                </c:pt>
                <c:pt idx="88">
                  <c:v>57019</c:v>
                </c:pt>
                <c:pt idx="89">
                  <c:v>58020</c:v>
                </c:pt>
                <c:pt idx="90">
                  <c:v>59013</c:v>
                </c:pt>
                <c:pt idx="91">
                  <c:v>60000</c:v>
                </c:pt>
                <c:pt idx="92">
                  <c:v>60010</c:v>
                </c:pt>
                <c:pt idx="93">
                  <c:v>60020</c:v>
                </c:pt>
                <c:pt idx="94">
                  <c:v>60120</c:v>
                </c:pt>
                <c:pt idx="95">
                  <c:v>60509</c:v>
                </c:pt>
                <c:pt idx="96">
                  <c:v>61007</c:v>
                </c:pt>
                <c:pt idx="97">
                  <c:v>62010</c:v>
                </c:pt>
                <c:pt idx="98">
                  <c:v>63006</c:v>
                </c:pt>
                <c:pt idx="99">
                  <c:v>64010</c:v>
                </c:pt>
                <c:pt idx="100">
                  <c:v>65008</c:v>
                </c:pt>
                <c:pt idx="101">
                  <c:v>66013</c:v>
                </c:pt>
                <c:pt idx="102">
                  <c:v>67010</c:v>
                </c:pt>
                <c:pt idx="103">
                  <c:v>68019</c:v>
                </c:pt>
                <c:pt idx="104">
                  <c:v>69019</c:v>
                </c:pt>
                <c:pt idx="105">
                  <c:v>69520</c:v>
                </c:pt>
                <c:pt idx="106">
                  <c:v>69911</c:v>
                </c:pt>
                <c:pt idx="107">
                  <c:v>70011</c:v>
                </c:pt>
                <c:pt idx="108">
                  <c:v>70021</c:v>
                </c:pt>
                <c:pt idx="109">
                  <c:v>70031</c:v>
                </c:pt>
                <c:pt idx="110">
                  <c:v>71024</c:v>
                </c:pt>
                <c:pt idx="111">
                  <c:v>72027</c:v>
                </c:pt>
                <c:pt idx="112">
                  <c:v>73030</c:v>
                </c:pt>
                <c:pt idx="113">
                  <c:v>74033</c:v>
                </c:pt>
                <c:pt idx="114">
                  <c:v>75014</c:v>
                </c:pt>
                <c:pt idx="115">
                  <c:v>75025</c:v>
                </c:pt>
                <c:pt idx="116">
                  <c:v>75036</c:v>
                </c:pt>
                <c:pt idx="117">
                  <c:v>75145</c:v>
                </c:pt>
              </c:numCache>
            </c:numRef>
          </c:xVal>
          <c:yVal>
            <c:numRef>
              <c:f>comparison!$AR$8:$AR$160</c:f>
              <c:numCache>
                <c:formatCode>General</c:formatCode>
                <c:ptCount val="153"/>
                <c:pt idx="0">
                  <c:v>5.5148238604848396</c:v>
                </c:pt>
                <c:pt idx="1">
                  <c:v>5.5153642116136297</c:v>
                </c:pt>
                <c:pt idx="2">
                  <c:v>5.5218888708310798</c:v>
                </c:pt>
                <c:pt idx="3">
                  <c:v>5.5473779312564702</c:v>
                </c:pt>
                <c:pt idx="4">
                  <c:v>5.5802671592208899</c:v>
                </c:pt>
                <c:pt idx="5">
                  <c:v>5.6466653812279999</c:v>
                </c:pt>
                <c:pt idx="6">
                  <c:v>5.7143801570194599</c:v>
                </c:pt>
                <c:pt idx="7">
                  <c:v>5.7834088038426996</c:v>
                </c:pt>
                <c:pt idx="8">
                  <c:v>5.8538802984867901</c:v>
                </c:pt>
                <c:pt idx="9">
                  <c:v>5.9257975932175402</c:v>
                </c:pt>
                <c:pt idx="10">
                  <c:v>5.99926017162141</c:v>
                </c:pt>
                <c:pt idx="11">
                  <c:v>6.0745815513288699</c:v>
                </c:pt>
                <c:pt idx="12">
                  <c:v>6.1512476588078702</c:v>
                </c:pt>
                <c:pt idx="13">
                  <c:v>6.1904791521859304</c:v>
                </c:pt>
                <c:pt idx="14">
                  <c:v>6.22143204970636</c:v>
                </c:pt>
                <c:pt idx="15">
                  <c:v>6.2294301042184603</c:v>
                </c:pt>
                <c:pt idx="16">
                  <c:v>6.2302313979234496</c:v>
                </c:pt>
                <c:pt idx="17">
                  <c:v>6.23044080761741</c:v>
                </c:pt>
                <c:pt idx="18">
                  <c:v>6.2511729653017998</c:v>
                </c:pt>
                <c:pt idx="19">
                  <c:v>6.2722802467426702</c:v>
                </c:pt>
                <c:pt idx="20">
                  <c:v>6.2935308360509703</c:v>
                </c:pt>
                <c:pt idx="21">
                  <c:v>6.3149136443745402</c:v>
                </c:pt>
                <c:pt idx="22">
                  <c:v>6.3361995001954998</c:v>
                </c:pt>
                <c:pt idx="23">
                  <c:v>6.3364160302004802</c:v>
                </c:pt>
                <c:pt idx="24">
                  <c:v>6.3372441283248797</c:v>
                </c:pt>
                <c:pt idx="25">
                  <c:v>6.3455296704038604</c:v>
                </c:pt>
                <c:pt idx="26">
                  <c:v>6.3779076609568399</c:v>
                </c:pt>
                <c:pt idx="27">
                  <c:v>6.4197584915809598</c:v>
                </c:pt>
                <c:pt idx="28">
                  <c:v>6.5045164404060403</c:v>
                </c:pt>
                <c:pt idx="29">
                  <c:v>6.5912705430876004</c:v>
                </c:pt>
                <c:pt idx="30">
                  <c:v>6.6802216103094096</c:v>
                </c:pt>
                <c:pt idx="31">
                  <c:v>6.7713682972266698</c:v>
                </c:pt>
                <c:pt idx="32">
                  <c:v>6.8649157912776797</c:v>
                </c:pt>
                <c:pt idx="33">
                  <c:v>6.9609634588706397</c:v>
                </c:pt>
                <c:pt idx="34">
                  <c:v>7.05950920915841</c:v>
                </c:pt>
                <c:pt idx="35">
                  <c:v>7.1605684004120702</c:v>
                </c:pt>
                <c:pt idx="36">
                  <c:v>7.2121544816066301</c:v>
                </c:pt>
                <c:pt idx="37">
                  <c:v>7.2527903285384197</c:v>
                </c:pt>
                <c:pt idx="38">
                  <c:v>7.2632962422545999</c:v>
                </c:pt>
                <c:pt idx="39">
                  <c:v>7.2643487503758104</c:v>
                </c:pt>
                <c:pt idx="40">
                  <c:v>7.2646286089120604</c:v>
                </c:pt>
                <c:pt idx="41">
                  <c:v>7.2923426506826896</c:v>
                </c:pt>
                <c:pt idx="42">
                  <c:v>7.3205648423738197</c:v>
                </c:pt>
                <c:pt idx="43">
                  <c:v>7.3489986312528899</c:v>
                </c:pt>
                <c:pt idx="44">
                  <c:v>7.37765401427328</c:v>
                </c:pt>
                <c:pt idx="45">
                  <c:v>7.4060683089566099</c:v>
                </c:pt>
                <c:pt idx="46">
                  <c:v>7.4063594900915897</c:v>
                </c:pt>
                <c:pt idx="47">
                  <c:v>7.4076057032267801</c:v>
                </c:pt>
                <c:pt idx="48">
                  <c:v>7.4184487456552599</c:v>
                </c:pt>
                <c:pt idx="49">
                  <c:v>7.4608209396859699</c:v>
                </c:pt>
                <c:pt idx="50">
                  <c:v>7.51563592745077</c:v>
                </c:pt>
                <c:pt idx="51">
                  <c:v>7.6265812384071303</c:v>
                </c:pt>
                <c:pt idx="52">
                  <c:v>7.7401099626330003</c:v>
                </c:pt>
                <c:pt idx="53">
                  <c:v>7.85607489344694</c:v>
                </c:pt>
                <c:pt idx="54">
                  <c:v>7.9750771088690797</c:v>
                </c:pt>
                <c:pt idx="55">
                  <c:v>8.0969738938857994</c:v>
                </c:pt>
                <c:pt idx="56">
                  <c:v>8.2221810933454194</c:v>
                </c:pt>
                <c:pt idx="57">
                  <c:v>8.3508292037711698</c:v>
                </c:pt>
                <c:pt idx="58">
                  <c:v>8.4829511031702403</c:v>
                </c:pt>
                <c:pt idx="59">
                  <c:v>8.5510340057466703</c:v>
                </c:pt>
                <c:pt idx="60">
                  <c:v>8.6048512322566602</c:v>
                </c:pt>
                <c:pt idx="61">
                  <c:v>8.6188203174029905</c:v>
                </c:pt>
                <c:pt idx="62">
                  <c:v>8.6202214928014698</c:v>
                </c:pt>
                <c:pt idx="63">
                  <c:v>8.6206160339286608</c:v>
                </c:pt>
                <c:pt idx="64">
                  <c:v>8.6599142545861305</c:v>
                </c:pt>
                <c:pt idx="65">
                  <c:v>8.6995154083877395</c:v>
                </c:pt>
                <c:pt idx="66">
                  <c:v>8.7396909473229307</c:v>
                </c:pt>
                <c:pt idx="67">
                  <c:v>8.7802577782271207</c:v>
                </c:pt>
                <c:pt idx="68">
                  <c:v>8.8210165927358304</c:v>
                </c:pt>
                <c:pt idx="69">
                  <c:v>8.8214299524809601</c:v>
                </c:pt>
                <c:pt idx="70">
                  <c:v>8.8228922481913603</c:v>
                </c:pt>
                <c:pt idx="71">
                  <c:v>8.8372180262311808</c:v>
                </c:pt>
                <c:pt idx="72">
                  <c:v>8.8947751046331707</c:v>
                </c:pt>
                <c:pt idx="73">
                  <c:v>8.9692402009794492</c:v>
                </c:pt>
                <c:pt idx="74">
                  <c:v>9.1205843403466904</c:v>
                </c:pt>
                <c:pt idx="75">
                  <c:v>9.2771068961917305</c:v>
                </c:pt>
                <c:pt idx="76">
                  <c:v>9.4388562245525307</c:v>
                </c:pt>
                <c:pt idx="77">
                  <c:v>9.6064698500734504</c:v>
                </c:pt>
                <c:pt idx="78">
                  <c:v>9.7802838032635098</c:v>
                </c:pt>
                <c:pt idx="79">
                  <c:v>9.9609758539621591</c:v>
                </c:pt>
                <c:pt idx="80">
                  <c:v>10.148970408840301</c:v>
                </c:pt>
                <c:pt idx="81">
                  <c:v>10.3449092507858</c:v>
                </c:pt>
                <c:pt idx="82">
                  <c:v>10.446833609339601</c:v>
                </c:pt>
                <c:pt idx="83">
                  <c:v>10.528110160974901</c:v>
                </c:pt>
                <c:pt idx="84">
                  <c:v>10.549314984480599</c:v>
                </c:pt>
                <c:pt idx="85">
                  <c:v>10.5514449788134</c:v>
                </c:pt>
                <c:pt idx="86">
                  <c:v>10.552042358639101</c:v>
                </c:pt>
                <c:pt idx="87">
                  <c:v>10.6112133734814</c:v>
                </c:pt>
                <c:pt idx="88">
                  <c:v>10.6716542577352</c:v>
                </c:pt>
                <c:pt idx="89">
                  <c:v>10.7327813533438</c:v>
                </c:pt>
                <c:pt idx="90">
                  <c:v>10.794638568295801</c:v>
                </c:pt>
                <c:pt idx="91">
                  <c:v>10.8566250991207</c:v>
                </c:pt>
                <c:pt idx="92">
                  <c:v>10.857258831801801</c:v>
                </c:pt>
                <c:pt idx="93">
                  <c:v>10.859529284080701</c:v>
                </c:pt>
                <c:pt idx="94">
                  <c:v>10.882243985845699</c:v>
                </c:pt>
                <c:pt idx="95">
                  <c:v>10.971274577389901</c:v>
                </c:pt>
                <c:pt idx="96">
                  <c:v>11.087720842114001</c:v>
                </c:pt>
                <c:pt idx="97">
                  <c:v>11.3267040140302</c:v>
                </c:pt>
                <c:pt idx="98">
                  <c:v>11.5779700533531</c:v>
                </c:pt>
                <c:pt idx="99">
                  <c:v>11.8420214649254</c:v>
                </c:pt>
                <c:pt idx="100">
                  <c:v>12.120416823835701</c:v>
                </c:pt>
                <c:pt idx="101">
                  <c:v>12.4148496124545</c:v>
                </c:pt>
                <c:pt idx="102">
                  <c:v>12.7271992366083</c:v>
                </c:pt>
                <c:pt idx="103">
                  <c:v>13.0592965647956</c:v>
                </c:pt>
                <c:pt idx="104">
                  <c:v>13.4139997136635</c:v>
                </c:pt>
                <c:pt idx="105">
                  <c:v>13.604156825953</c:v>
                </c:pt>
                <c:pt idx="106">
                  <c:v>13.7581112181017</c:v>
                </c:pt>
                <c:pt idx="107">
                  <c:v>13.7988499773938</c:v>
                </c:pt>
                <c:pt idx="108">
                  <c:v>13.802957452435599</c:v>
                </c:pt>
                <c:pt idx="109">
                  <c:v>13.804062632056</c:v>
                </c:pt>
                <c:pt idx="110">
                  <c:v>13.9136159955004</c:v>
                </c:pt>
                <c:pt idx="111">
                  <c:v>14.026419716002801</c:v>
                </c:pt>
                <c:pt idx="112">
                  <c:v>14.141385015686501</c:v>
                </c:pt>
                <c:pt idx="113">
                  <c:v>14.2591477403178</c:v>
                </c:pt>
                <c:pt idx="114">
                  <c:v>14.379088925620101</c:v>
                </c:pt>
                <c:pt idx="115">
                  <c:v>14.380389587165199</c:v>
                </c:pt>
                <c:pt idx="116">
                  <c:v>14.3853500211811</c:v>
                </c:pt>
                <c:pt idx="117">
                  <c:v>14.435173187816501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ED0-4752-AB66-197892B6F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1"/>
                <c:tx>
                  <c:v>3D FEA, BS7910 off-nominal FCGR</c:v>
                </c:tx>
                <c:spPr>
                  <a:ln w="1905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comparison!$S$8:$S$120</c15:sqref>
                        </c15:formulaRef>
                      </c:ext>
                    </c:extLst>
                    <c:numCache>
                      <c:formatCode>General</c:formatCode>
                      <c:ptCount val="113"/>
                      <c:pt idx="0">
                        <c:v>0</c:v>
                      </c:pt>
                      <c:pt idx="1">
                        <c:v>9.9337999999999997</c:v>
                      </c:pt>
                      <c:pt idx="2">
                        <c:v>110.39</c:v>
                      </c:pt>
                      <c:pt idx="3">
                        <c:v>502.1</c:v>
                      </c:pt>
                      <c:pt idx="4">
                        <c:v>1004</c:v>
                      </c:pt>
                      <c:pt idx="5">
                        <c:v>2007.4</c:v>
                      </c:pt>
                      <c:pt idx="6">
                        <c:v>3000.6</c:v>
                      </c:pt>
                      <c:pt idx="7">
                        <c:v>3995.4</c:v>
                      </c:pt>
                      <c:pt idx="8">
                        <c:v>4997.3</c:v>
                      </c:pt>
                      <c:pt idx="9">
                        <c:v>6000.1</c:v>
                      </c:pt>
                      <c:pt idx="10">
                        <c:v>7002.7</c:v>
                      </c:pt>
                      <c:pt idx="11">
                        <c:v>8005.7</c:v>
                      </c:pt>
                      <c:pt idx="12">
                        <c:v>9006.7000000000007</c:v>
                      </c:pt>
                      <c:pt idx="13">
                        <c:v>9507.4</c:v>
                      </c:pt>
                      <c:pt idx="14">
                        <c:v>9897.9</c:v>
                      </c:pt>
                      <c:pt idx="15">
                        <c:v>9998</c:v>
                      </c:pt>
                      <c:pt idx="16">
                        <c:v>10008</c:v>
                      </c:pt>
                      <c:pt idx="17">
                        <c:v>10018</c:v>
                      </c:pt>
                      <c:pt idx="18">
                        <c:v>11002</c:v>
                      </c:pt>
                      <c:pt idx="19">
                        <c:v>11997</c:v>
                      </c:pt>
                      <c:pt idx="20">
                        <c:v>12992</c:v>
                      </c:pt>
                      <c:pt idx="21">
                        <c:v>13988</c:v>
                      </c:pt>
                      <c:pt idx="22">
                        <c:v>14975</c:v>
                      </c:pt>
                      <c:pt idx="23">
                        <c:v>14985</c:v>
                      </c:pt>
                      <c:pt idx="24">
                        <c:v>14995</c:v>
                      </c:pt>
                      <c:pt idx="25">
                        <c:v>15095</c:v>
                      </c:pt>
                      <c:pt idx="26">
                        <c:v>15484</c:v>
                      </c:pt>
                      <c:pt idx="27">
                        <c:v>15983</c:v>
                      </c:pt>
                      <c:pt idx="28">
                        <c:v>16981</c:v>
                      </c:pt>
                      <c:pt idx="29">
                        <c:v>17980</c:v>
                      </c:pt>
                      <c:pt idx="30">
                        <c:v>18979</c:v>
                      </c:pt>
                      <c:pt idx="31">
                        <c:v>19978</c:v>
                      </c:pt>
                      <c:pt idx="32">
                        <c:v>20979</c:v>
                      </c:pt>
                      <c:pt idx="33">
                        <c:v>21980</c:v>
                      </c:pt>
                      <c:pt idx="34">
                        <c:v>22981</c:v>
                      </c:pt>
                      <c:pt idx="35">
                        <c:v>23982</c:v>
                      </c:pt>
                      <c:pt idx="36">
                        <c:v>24483</c:v>
                      </c:pt>
                      <c:pt idx="37">
                        <c:v>24874</c:v>
                      </c:pt>
                      <c:pt idx="38">
                        <c:v>24974</c:v>
                      </c:pt>
                      <c:pt idx="39">
                        <c:v>24984</c:v>
                      </c:pt>
                      <c:pt idx="40">
                        <c:v>24994</c:v>
                      </c:pt>
                      <c:pt idx="41">
                        <c:v>25986</c:v>
                      </c:pt>
                      <c:pt idx="42">
                        <c:v>26988</c:v>
                      </c:pt>
                      <c:pt idx="43">
                        <c:v>27990</c:v>
                      </c:pt>
                      <c:pt idx="44">
                        <c:v>28992</c:v>
                      </c:pt>
                      <c:pt idx="45">
                        <c:v>29984</c:v>
                      </c:pt>
                      <c:pt idx="46">
                        <c:v>29994</c:v>
                      </c:pt>
                      <c:pt idx="47">
                        <c:v>30004</c:v>
                      </c:pt>
                      <c:pt idx="48">
                        <c:v>30104</c:v>
                      </c:pt>
                      <c:pt idx="49">
                        <c:v>30492</c:v>
                      </c:pt>
                      <c:pt idx="50">
                        <c:v>30992</c:v>
                      </c:pt>
                      <c:pt idx="51">
                        <c:v>31994</c:v>
                      </c:pt>
                      <c:pt idx="52">
                        <c:v>32989</c:v>
                      </c:pt>
                      <c:pt idx="53">
                        <c:v>33991</c:v>
                      </c:pt>
                      <c:pt idx="54">
                        <c:v>34993</c:v>
                      </c:pt>
                      <c:pt idx="55">
                        <c:v>35995</c:v>
                      </c:pt>
                      <c:pt idx="56">
                        <c:v>36997</c:v>
                      </c:pt>
                      <c:pt idx="57">
                        <c:v>37995</c:v>
                      </c:pt>
                      <c:pt idx="58">
                        <c:v>38992</c:v>
                      </c:pt>
                      <c:pt idx="59">
                        <c:v>39494</c:v>
                      </c:pt>
                      <c:pt idx="60">
                        <c:v>39883</c:v>
                      </c:pt>
                      <c:pt idx="61">
                        <c:v>39983</c:v>
                      </c:pt>
                      <c:pt idx="62">
                        <c:v>39993</c:v>
                      </c:pt>
                      <c:pt idx="63">
                        <c:v>40003</c:v>
                      </c:pt>
                      <c:pt idx="64">
                        <c:v>40992</c:v>
                      </c:pt>
                      <c:pt idx="65">
                        <c:v>41995</c:v>
                      </c:pt>
                      <c:pt idx="66">
                        <c:v>42993</c:v>
                      </c:pt>
                      <c:pt idx="67">
                        <c:v>43996</c:v>
                      </c:pt>
                      <c:pt idx="68">
                        <c:v>44988</c:v>
                      </c:pt>
                      <c:pt idx="69">
                        <c:v>44998</c:v>
                      </c:pt>
                      <c:pt idx="70">
                        <c:v>45008</c:v>
                      </c:pt>
                      <c:pt idx="71">
                        <c:v>45108</c:v>
                      </c:pt>
                      <c:pt idx="72">
                        <c:v>45498</c:v>
                      </c:pt>
                      <c:pt idx="73">
                        <c:v>45998</c:v>
                      </c:pt>
                      <c:pt idx="74">
                        <c:v>46999</c:v>
                      </c:pt>
                      <c:pt idx="75">
                        <c:v>48002</c:v>
                      </c:pt>
                      <c:pt idx="76">
                        <c:v>48994</c:v>
                      </c:pt>
                      <c:pt idx="77">
                        <c:v>49996</c:v>
                      </c:pt>
                      <c:pt idx="78">
                        <c:v>50996</c:v>
                      </c:pt>
                      <c:pt idx="79">
                        <c:v>51994</c:v>
                      </c:pt>
                      <c:pt idx="80">
                        <c:v>52995</c:v>
                      </c:pt>
                      <c:pt idx="81">
                        <c:v>53999</c:v>
                      </c:pt>
                      <c:pt idx="82">
                        <c:v>54495</c:v>
                      </c:pt>
                      <c:pt idx="83">
                        <c:v>54884</c:v>
                      </c:pt>
                      <c:pt idx="84">
                        <c:v>54984</c:v>
                      </c:pt>
                      <c:pt idx="85">
                        <c:v>54994</c:v>
                      </c:pt>
                      <c:pt idx="86">
                        <c:v>55004</c:v>
                      </c:pt>
                      <c:pt idx="87">
                        <c:v>55994</c:v>
                      </c:pt>
                      <c:pt idx="88">
                        <c:v>56995</c:v>
                      </c:pt>
                      <c:pt idx="89">
                        <c:v>57997</c:v>
                      </c:pt>
                      <c:pt idx="90">
                        <c:v>58999</c:v>
                      </c:pt>
                      <c:pt idx="91">
                        <c:v>59982</c:v>
                      </c:pt>
                      <c:pt idx="92">
                        <c:v>59992</c:v>
                      </c:pt>
                      <c:pt idx="93">
                        <c:v>60002</c:v>
                      </c:pt>
                      <c:pt idx="94">
                        <c:v>60102</c:v>
                      </c:pt>
                      <c:pt idx="95">
                        <c:v>60493</c:v>
                      </c:pt>
                      <c:pt idx="96">
                        <c:v>60992</c:v>
                      </c:pt>
                      <c:pt idx="97">
                        <c:v>61995</c:v>
                      </c:pt>
                      <c:pt idx="98">
                        <c:v>62992</c:v>
                      </c:pt>
                      <c:pt idx="99">
                        <c:v>63998</c:v>
                      </c:pt>
                      <c:pt idx="100">
                        <c:v>64989</c:v>
                      </c:pt>
                      <c:pt idx="101">
                        <c:v>65992</c:v>
                      </c:pt>
                      <c:pt idx="102">
                        <c:v>66987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comparison!$T$8:$T$120</c15:sqref>
                        </c15:formulaRef>
                      </c:ext>
                    </c:extLst>
                    <c:numCache>
                      <c:formatCode>General</c:formatCode>
                      <c:ptCount val="113"/>
                      <c:pt idx="0">
                        <c:v>5.5148238604848396</c:v>
                      </c:pt>
                      <c:pt idx="1">
                        <c:v>5.5154426459127697</c:v>
                      </c:pt>
                      <c:pt idx="2">
                        <c:v>5.5227546033780799</c:v>
                      </c:pt>
                      <c:pt idx="3">
                        <c:v>5.5513306177869799</c:v>
                      </c:pt>
                      <c:pt idx="4">
                        <c:v>5.5882687611188198</c:v>
                      </c:pt>
                      <c:pt idx="5">
                        <c:v>5.6629781324671802</c:v>
                      </c:pt>
                      <c:pt idx="6">
                        <c:v>5.7392622467258398</c:v>
                      </c:pt>
                      <c:pt idx="7">
                        <c:v>5.81727115058397</c:v>
                      </c:pt>
                      <c:pt idx="8">
                        <c:v>5.8973052388293796</c:v>
                      </c:pt>
                      <c:pt idx="9">
                        <c:v>5.9789236900791503</c:v>
                      </c:pt>
                      <c:pt idx="10">
                        <c:v>6.0629727440003496</c:v>
                      </c:pt>
                      <c:pt idx="11">
                        <c:v>6.1489634358796099</c:v>
                      </c:pt>
                      <c:pt idx="12">
                        <c:v>6.2370690267109001</c:v>
                      </c:pt>
                      <c:pt idx="13">
                        <c:v>6.2822616830428304</c:v>
                      </c:pt>
                      <c:pt idx="14">
                        <c:v>6.3179848131827097</c:v>
                      </c:pt>
                      <c:pt idx="15">
                        <c:v>6.3272413435341299</c:v>
                      </c:pt>
                      <c:pt idx="16">
                        <c:v>6.3281700668823202</c:v>
                      </c:pt>
                      <c:pt idx="17">
                        <c:v>6.3283415337520204</c:v>
                      </c:pt>
                      <c:pt idx="18">
                        <c:v>6.3453163467408196</c:v>
                      </c:pt>
                      <c:pt idx="19">
                        <c:v>6.3625235839356602</c:v>
                      </c:pt>
                      <c:pt idx="20">
                        <c:v>6.3799319193547799</c:v>
                      </c:pt>
                      <c:pt idx="21">
                        <c:v>6.3973566050912698</c:v>
                      </c:pt>
                      <c:pt idx="22">
                        <c:v>6.4147055329608698</c:v>
                      </c:pt>
                      <c:pt idx="23">
                        <c:v>6.4148815835036697</c:v>
                      </c:pt>
                      <c:pt idx="24">
                        <c:v>6.4158357438455802</c:v>
                      </c:pt>
                      <c:pt idx="25">
                        <c:v>6.4253827734782201</c:v>
                      </c:pt>
                      <c:pt idx="26">
                        <c:v>6.4627164226045597</c:v>
                      </c:pt>
                      <c:pt idx="27">
                        <c:v>6.5111134248295199</c:v>
                      </c:pt>
                      <c:pt idx="28">
                        <c:v>6.60924517706637</c:v>
                      </c:pt>
                      <c:pt idx="29">
                        <c:v>6.7100483181646497</c:v>
                      </c:pt>
                      <c:pt idx="30">
                        <c:v>6.8132630922819697</c:v>
                      </c:pt>
                      <c:pt idx="31">
                        <c:v>6.9187898055816399</c:v>
                      </c:pt>
                      <c:pt idx="32">
                        <c:v>7.0265054628072301</c:v>
                      </c:pt>
                      <c:pt idx="33">
                        <c:v>7.1366747485777804</c:v>
                      </c:pt>
                      <c:pt idx="34">
                        <c:v>7.2491989593824098</c:v>
                      </c:pt>
                      <c:pt idx="35">
                        <c:v>7.3646166711857504</c:v>
                      </c:pt>
                      <c:pt idx="36">
                        <c:v>7.42376055403028</c:v>
                      </c:pt>
                      <c:pt idx="37">
                        <c:v>7.4705606125060404</c:v>
                      </c:pt>
                      <c:pt idx="38">
                        <c:v>7.4826744499819799</c:v>
                      </c:pt>
                      <c:pt idx="39">
                        <c:v>7.4838886644035103</c:v>
                      </c:pt>
                      <c:pt idx="40">
                        <c:v>7.4841231375202604</c:v>
                      </c:pt>
                      <c:pt idx="41">
                        <c:v>7.5073459991807701</c:v>
                      </c:pt>
                      <c:pt idx="42">
                        <c:v>7.5309538047817401</c:v>
                      </c:pt>
                      <c:pt idx="43">
                        <c:v>7.5547076537967497</c:v>
                      </c:pt>
                      <c:pt idx="44">
                        <c:v>7.5786322878404997</c:v>
                      </c:pt>
                      <c:pt idx="45">
                        <c:v>7.60247929307726</c:v>
                      </c:pt>
                      <c:pt idx="46">
                        <c:v>7.60272131784797</c:v>
                      </c:pt>
                      <c:pt idx="47">
                        <c:v>7.6039682641765198</c:v>
                      </c:pt>
                      <c:pt idx="48">
                        <c:v>7.6162861794983403</c:v>
                      </c:pt>
                      <c:pt idx="49">
                        <c:v>7.6652413063624998</c:v>
                      </c:pt>
                      <c:pt idx="50">
                        <c:v>7.7287216334587701</c:v>
                      </c:pt>
                      <c:pt idx="51">
                        <c:v>7.8572037895488096</c:v>
                      </c:pt>
                      <c:pt idx="52">
                        <c:v>7.9896933701102997</c:v>
                      </c:pt>
                      <c:pt idx="53">
                        <c:v>8.1259217773347103</c:v>
                      </c:pt>
                      <c:pt idx="54">
                        <c:v>8.2666477132873393</c:v>
                      </c:pt>
                      <c:pt idx="55">
                        <c:v>8.41201969182959</c:v>
                      </c:pt>
                      <c:pt idx="56">
                        <c:v>8.5620772641712595</c:v>
                      </c:pt>
                      <c:pt idx="57">
                        <c:v>8.7171923556126991</c:v>
                      </c:pt>
                      <c:pt idx="58">
                        <c:v>8.8781972210431999</c:v>
                      </c:pt>
                      <c:pt idx="59">
                        <c:v>8.9615912222130607</c:v>
                      </c:pt>
                      <c:pt idx="60">
                        <c:v>9.0279428284957604</c:v>
                      </c:pt>
                      <c:pt idx="61">
                        <c:v>9.0451146278332608</c:v>
                      </c:pt>
                      <c:pt idx="62">
                        <c:v>9.0468462749854108</c:v>
                      </c:pt>
                      <c:pt idx="63">
                        <c:v>9.0471933055043294</c:v>
                      </c:pt>
                      <c:pt idx="64">
                        <c:v>9.08164333504517</c:v>
                      </c:pt>
                      <c:pt idx="65">
                        <c:v>9.1166066903827794</c:v>
                      </c:pt>
                      <c:pt idx="66">
                        <c:v>9.1518482413059097</c:v>
                      </c:pt>
                      <c:pt idx="67">
                        <c:v>9.18740518392765</c:v>
                      </c:pt>
                      <c:pt idx="68">
                        <c:v>9.2228394070671698</c:v>
                      </c:pt>
                      <c:pt idx="69">
                        <c:v>9.2232007494708608</c:v>
                      </c:pt>
                      <c:pt idx="70">
                        <c:v>9.2247930793252806</c:v>
                      </c:pt>
                      <c:pt idx="71">
                        <c:v>9.2430216995257499</c:v>
                      </c:pt>
                      <c:pt idx="72">
                        <c:v>9.3136769504600405</c:v>
                      </c:pt>
                      <c:pt idx="73">
                        <c:v>9.4057099930313193</c:v>
                      </c:pt>
                      <c:pt idx="74">
                        <c:v>9.5936356983107398</c:v>
                      </c:pt>
                      <c:pt idx="75">
                        <c:v>9.7900184007462308</c:v>
                      </c:pt>
                      <c:pt idx="76">
                        <c:v>9.9947321571514998</c:v>
                      </c:pt>
                      <c:pt idx="77">
                        <c:v>10.208808600703099</c:v>
                      </c:pt>
                      <c:pt idx="78">
                        <c:v>10.432891172490301</c:v>
                      </c:pt>
                      <c:pt idx="79">
                        <c:v>10.6686311906446</c:v>
                      </c:pt>
                      <c:pt idx="80">
                        <c:v>10.9161579982385</c:v>
                      </c:pt>
                      <c:pt idx="81">
                        <c:v>11.176726752420601</c:v>
                      </c:pt>
                      <c:pt idx="82">
                        <c:v>11.3140268419302</c:v>
                      </c:pt>
                      <c:pt idx="83">
                        <c:v>11.424184194259899</c:v>
                      </c:pt>
                      <c:pt idx="84">
                        <c:v>11.4530613539263</c:v>
                      </c:pt>
                      <c:pt idx="85">
                        <c:v>11.455964386394101</c:v>
                      </c:pt>
                      <c:pt idx="86">
                        <c:v>11.456537859769799</c:v>
                      </c:pt>
                      <c:pt idx="87">
                        <c:v>11.5133083581633</c:v>
                      </c:pt>
                      <c:pt idx="88">
                        <c:v>11.571233016438701</c:v>
                      </c:pt>
                      <c:pt idx="89">
                        <c:v>11.6298320732208</c:v>
                      </c:pt>
                      <c:pt idx="90">
                        <c:v>11.6890085662708</c:v>
                      </c:pt>
                      <c:pt idx="91">
                        <c:v>11.7482542981262</c:v>
                      </c:pt>
                      <c:pt idx="92">
                        <c:v>11.748859081574899</c:v>
                      </c:pt>
                      <c:pt idx="93">
                        <c:v>11.7519387131145</c:v>
                      </c:pt>
                      <c:pt idx="94">
                        <c:v>11.7827709164794</c:v>
                      </c:pt>
                      <c:pt idx="95">
                        <c:v>11.9038842555874</c:v>
                      </c:pt>
                      <c:pt idx="96">
                        <c:v>12.0629788444098</c:v>
                      </c:pt>
                      <c:pt idx="97">
                        <c:v>12.391292311154499</c:v>
                      </c:pt>
                      <c:pt idx="98">
                        <c:v>12.7422044811749</c:v>
                      </c:pt>
                      <c:pt idx="99">
                        <c:v>13.1179892190265</c:v>
                      </c:pt>
                      <c:pt idx="100">
                        <c:v>13.522813243712999</c:v>
                      </c:pt>
                      <c:pt idx="101">
                        <c:v>13.9618624291763</c:v>
                      </c:pt>
                      <c:pt idx="102">
                        <c:v>14.4428279607137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BED0-4752-AB66-197892B6FC07}"/>
                  </c:ext>
                </c:extLst>
              </c15:ser>
            </c15:filteredScatterSeries>
          </c:ext>
        </c:extLst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12789320146650468"/>
              <c:y val="0.815598939720588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at</a:t>
                </a:r>
                <a:r>
                  <a:rPr lang="en-US" sz="1400" baseline="0"/>
                  <a:t> 45 deg</a:t>
                </a:r>
                <a:r>
                  <a:rPr lang="en-US" sz="1400"/>
                  <a:t> (mm)</a:t>
                </a:r>
              </a:p>
            </c:rich>
          </c:tx>
          <c:layout>
            <c:manualLayout>
              <c:xMode val="edge"/>
              <c:yMode val="edge"/>
              <c:x val="6.1409625647449555E-2"/>
              <c:y val="0.145948677516672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9065930344592031"/>
          <c:y val="0.6061147938069964"/>
          <c:w val="0.52255975576984282"/>
          <c:h val="0.26322981482552316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 b="1" i="0" baseline="0">
                <a:effectLst/>
              </a:rPr>
              <a:t>Comparison between test data and 3D FEA solution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44244455733565E-2"/>
          <c:y val="0.14447564480639724"/>
          <c:w val="0.89548538880234818"/>
          <c:h val="0.74868400889493014"/>
        </c:manualLayout>
      </c:layout>
      <c:scatterChart>
        <c:scatterStyle val="lineMarker"/>
        <c:varyColors val="0"/>
        <c:ser>
          <c:idx val="1"/>
          <c:order val="0"/>
          <c:tx>
            <c:v>PE-1-1 Experimental Data </c:v>
          </c:tx>
          <c:spPr>
            <a:ln w="19050">
              <a:noFill/>
            </a:ln>
          </c:spPr>
          <c:xVal>
            <c:numRef>
              <c:f>digitizedData2!$CX$18:$CX$29</c:f>
              <c:numCache>
                <c:formatCode>General</c:formatCode>
                <c:ptCount val="12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digitizedData2!$CW$18:$CW$29</c:f>
              <c:numCache>
                <c:formatCode>General</c:formatCode>
                <c:ptCount val="12"/>
                <c:pt idx="0">
                  <c:v>6.2728931680840327</c:v>
                </c:pt>
                <c:pt idx="1">
                  <c:v>6.9665377261674406</c:v>
                </c:pt>
                <c:pt idx="2">
                  <c:v>6.9665377261674406</c:v>
                </c:pt>
                <c:pt idx="3">
                  <c:v>8.259328786564561</c:v>
                </c:pt>
                <c:pt idx="4">
                  <c:v>8.259328786564561</c:v>
                </c:pt>
                <c:pt idx="5">
                  <c:v>10.421740823576496</c:v>
                </c:pt>
                <c:pt idx="6">
                  <c:v>10.421740823576496</c:v>
                </c:pt>
                <c:pt idx="7">
                  <c:v>13.612644032614964</c:v>
                </c:pt>
                <c:pt idx="8">
                  <c:v>13.947665316071246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90-438C-92E9-3EF7E3A3C7F8}"/>
            </c:ext>
          </c:extLst>
        </c:ser>
        <c:ser>
          <c:idx val="3"/>
          <c:order val="2"/>
          <c:tx>
            <c:v>3D FEA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comparison!$AI$8:$AI$17</c:f>
              <c:numCache>
                <c:formatCode>General</c:formatCode>
                <c:ptCount val="10"/>
                <c:pt idx="0">
                  <c:v>0</c:v>
                </c:pt>
                <c:pt idx="1">
                  <c:v>10009</c:v>
                </c:pt>
                <c:pt idx="2">
                  <c:v>15001</c:v>
                </c:pt>
                <c:pt idx="3">
                  <c:v>25003</c:v>
                </c:pt>
                <c:pt idx="4">
                  <c:v>30011</c:v>
                </c:pt>
                <c:pt idx="5">
                  <c:v>40019</c:v>
                </c:pt>
                <c:pt idx="6">
                  <c:v>45014</c:v>
                </c:pt>
                <c:pt idx="7">
                  <c:v>55017</c:v>
                </c:pt>
                <c:pt idx="8">
                  <c:v>60010</c:v>
                </c:pt>
                <c:pt idx="9">
                  <c:v>65008</c:v>
                </c:pt>
              </c:numCache>
            </c:numRef>
          </c:xVal>
          <c:yVal>
            <c:numRef>
              <c:f>comparison!$AK$8:$AK$17</c:f>
              <c:numCache>
                <c:formatCode>General</c:formatCode>
                <c:ptCount val="10"/>
                <c:pt idx="0">
                  <c:v>6.2649999999999997</c:v>
                </c:pt>
                <c:pt idx="1">
                  <c:v>7.1050000000000004</c:v>
                </c:pt>
                <c:pt idx="2">
                  <c:v>7.2389999999999999</c:v>
                </c:pt>
                <c:pt idx="3">
                  <c:v>8.31</c:v>
                </c:pt>
                <c:pt idx="4">
                  <c:v>8.48</c:v>
                </c:pt>
                <c:pt idx="5">
                  <c:v>9.9450000000000003</c:v>
                </c:pt>
                <c:pt idx="6">
                  <c:v>10.200000000000001</c:v>
                </c:pt>
                <c:pt idx="7">
                  <c:v>12.425000000000001</c:v>
                </c:pt>
                <c:pt idx="8">
                  <c:v>12.83</c:v>
                </c:pt>
                <c:pt idx="9">
                  <c:v>14.55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90-438C-92E9-3EF7E3A3C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1"/>
                <c:tx>
                  <c:v>3D FEA, BS7910 off-nominal FCGR</c:v>
                </c:tx>
                <c:spPr>
                  <a:ln w="1905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comparison!$K$8:$K$17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10008</c:v>
                      </c:pt>
                      <c:pt idx="2">
                        <c:v>14985</c:v>
                      </c:pt>
                      <c:pt idx="3">
                        <c:v>24984</c:v>
                      </c:pt>
                      <c:pt idx="4">
                        <c:v>29994</c:v>
                      </c:pt>
                      <c:pt idx="5">
                        <c:v>39993</c:v>
                      </c:pt>
                      <c:pt idx="6">
                        <c:v>44998</c:v>
                      </c:pt>
                      <c:pt idx="7">
                        <c:v>54994</c:v>
                      </c:pt>
                      <c:pt idx="8">
                        <c:v>59992</c:v>
                      </c:pt>
                      <c:pt idx="9">
                        <c:v>64989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comparison!$M$8:$M$17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6.2649999999999997</c:v>
                      </c:pt>
                      <c:pt idx="1">
                        <c:v>7.2249999999999996</c:v>
                      </c:pt>
                      <c:pt idx="2">
                        <c:v>7.33</c:v>
                      </c:pt>
                      <c:pt idx="3">
                        <c:v>8.56</c:v>
                      </c:pt>
                      <c:pt idx="4">
                        <c:v>8.7050000000000001</c:v>
                      </c:pt>
                      <c:pt idx="5">
                        <c:v>10.45</c:v>
                      </c:pt>
                      <c:pt idx="6">
                        <c:v>10.71</c:v>
                      </c:pt>
                      <c:pt idx="7">
                        <c:v>13.65</c:v>
                      </c:pt>
                      <c:pt idx="8">
                        <c:v>14.040000000000001</c:v>
                      </c:pt>
                      <c:pt idx="9">
                        <c:v>16.5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D190-438C-92E9-3EF7E3A3C7F8}"/>
                  </c:ext>
                </c:extLst>
              </c15:ser>
            </c15:filteredScatterSeries>
          </c:ext>
        </c:extLst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7039127494042201"/>
              <c:y val="0.815598939720588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"c" (mm)</a:t>
                </a:r>
              </a:p>
            </c:rich>
          </c:tx>
          <c:layout>
            <c:manualLayout>
              <c:xMode val="edge"/>
              <c:yMode val="edge"/>
              <c:x val="6.1409625647449555E-2"/>
              <c:y val="0.145948677516672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0659657636309998"/>
          <c:y val="0.54561371391406177"/>
          <c:w val="0.53795353409017976"/>
          <c:h val="0.25641531041598187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, 3D FEA and AFGROW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44244455733565E-2"/>
          <c:y val="0.14447564480639724"/>
          <c:w val="0.89548538880234818"/>
          <c:h val="0.74868400889493014"/>
        </c:manualLayout>
      </c:layout>
      <c:scatterChart>
        <c:scatterStyle val="lineMarker"/>
        <c:varyColors val="0"/>
        <c:ser>
          <c:idx val="4"/>
          <c:order val="0"/>
          <c:tx>
            <c:v>3D FEA solution where no crack front shape constraint was considered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comparison!$E$8:$E$110</c:f>
              <c:numCache>
                <c:formatCode>General</c:formatCode>
                <c:ptCount val="103"/>
                <c:pt idx="0">
                  <c:v>0</c:v>
                </c:pt>
                <c:pt idx="1">
                  <c:v>9.9337999999999997</c:v>
                </c:pt>
                <c:pt idx="2">
                  <c:v>110.39</c:v>
                </c:pt>
                <c:pt idx="3">
                  <c:v>502.1</c:v>
                </c:pt>
                <c:pt idx="4">
                  <c:v>1004</c:v>
                </c:pt>
                <c:pt idx="5">
                  <c:v>2007.4</c:v>
                </c:pt>
                <c:pt idx="6">
                  <c:v>3000.6</c:v>
                </c:pt>
                <c:pt idx="7">
                  <c:v>3995.4</c:v>
                </c:pt>
                <c:pt idx="8">
                  <c:v>4997.3</c:v>
                </c:pt>
                <c:pt idx="9">
                  <c:v>6000.1</c:v>
                </c:pt>
                <c:pt idx="10">
                  <c:v>7002.7</c:v>
                </c:pt>
                <c:pt idx="11">
                  <c:v>8005.7</c:v>
                </c:pt>
                <c:pt idx="12">
                  <c:v>9006.7000000000007</c:v>
                </c:pt>
                <c:pt idx="13">
                  <c:v>9507.4</c:v>
                </c:pt>
                <c:pt idx="14">
                  <c:v>9897.9</c:v>
                </c:pt>
                <c:pt idx="15">
                  <c:v>9998</c:v>
                </c:pt>
                <c:pt idx="16">
                  <c:v>10008</c:v>
                </c:pt>
                <c:pt idx="17">
                  <c:v>10018</c:v>
                </c:pt>
                <c:pt idx="18">
                  <c:v>11002</c:v>
                </c:pt>
                <c:pt idx="19">
                  <c:v>11997</c:v>
                </c:pt>
                <c:pt idx="20">
                  <c:v>12992</c:v>
                </c:pt>
                <c:pt idx="21">
                  <c:v>13988</c:v>
                </c:pt>
                <c:pt idx="22">
                  <c:v>14975</c:v>
                </c:pt>
                <c:pt idx="23">
                  <c:v>14985</c:v>
                </c:pt>
                <c:pt idx="24">
                  <c:v>14995</c:v>
                </c:pt>
                <c:pt idx="25">
                  <c:v>15095</c:v>
                </c:pt>
                <c:pt idx="26">
                  <c:v>15484</c:v>
                </c:pt>
                <c:pt idx="27">
                  <c:v>15983</c:v>
                </c:pt>
                <c:pt idx="28">
                  <c:v>16981</c:v>
                </c:pt>
                <c:pt idx="29">
                  <c:v>17980</c:v>
                </c:pt>
                <c:pt idx="30">
                  <c:v>18979</c:v>
                </c:pt>
                <c:pt idx="31">
                  <c:v>19978</c:v>
                </c:pt>
                <c:pt idx="32">
                  <c:v>20979</c:v>
                </c:pt>
                <c:pt idx="33">
                  <c:v>21980</c:v>
                </c:pt>
                <c:pt idx="34">
                  <c:v>22981</c:v>
                </c:pt>
                <c:pt idx="35">
                  <c:v>23982</c:v>
                </c:pt>
                <c:pt idx="36">
                  <c:v>24483</c:v>
                </c:pt>
                <c:pt idx="37">
                  <c:v>24874</c:v>
                </c:pt>
                <c:pt idx="38">
                  <c:v>24974</c:v>
                </c:pt>
                <c:pt idx="39">
                  <c:v>24984</c:v>
                </c:pt>
                <c:pt idx="40">
                  <c:v>24994</c:v>
                </c:pt>
                <c:pt idx="41">
                  <c:v>25986</c:v>
                </c:pt>
                <c:pt idx="42">
                  <c:v>26988</c:v>
                </c:pt>
                <c:pt idx="43">
                  <c:v>27990</c:v>
                </c:pt>
                <c:pt idx="44">
                  <c:v>28992</c:v>
                </c:pt>
                <c:pt idx="45">
                  <c:v>29984</c:v>
                </c:pt>
                <c:pt idx="46">
                  <c:v>29994</c:v>
                </c:pt>
                <c:pt idx="47">
                  <c:v>30004</c:v>
                </c:pt>
                <c:pt idx="48">
                  <c:v>30104</c:v>
                </c:pt>
                <c:pt idx="49">
                  <c:v>30492</c:v>
                </c:pt>
                <c:pt idx="50">
                  <c:v>30992</c:v>
                </c:pt>
                <c:pt idx="51">
                  <c:v>31994</c:v>
                </c:pt>
                <c:pt idx="52">
                  <c:v>32989</c:v>
                </c:pt>
                <c:pt idx="53">
                  <c:v>33991</c:v>
                </c:pt>
                <c:pt idx="54">
                  <c:v>34993</c:v>
                </c:pt>
                <c:pt idx="55">
                  <c:v>35995</c:v>
                </c:pt>
                <c:pt idx="56">
                  <c:v>36997</c:v>
                </c:pt>
                <c:pt idx="57">
                  <c:v>37995</c:v>
                </c:pt>
                <c:pt idx="58">
                  <c:v>38992</c:v>
                </c:pt>
                <c:pt idx="59">
                  <c:v>39494</c:v>
                </c:pt>
                <c:pt idx="60">
                  <c:v>39883</c:v>
                </c:pt>
                <c:pt idx="61">
                  <c:v>39983</c:v>
                </c:pt>
                <c:pt idx="62">
                  <c:v>39993</c:v>
                </c:pt>
                <c:pt idx="63">
                  <c:v>40003</c:v>
                </c:pt>
                <c:pt idx="64">
                  <c:v>40992</c:v>
                </c:pt>
                <c:pt idx="65">
                  <c:v>41995</c:v>
                </c:pt>
                <c:pt idx="66">
                  <c:v>42993</c:v>
                </c:pt>
                <c:pt idx="67">
                  <c:v>43996</c:v>
                </c:pt>
                <c:pt idx="68">
                  <c:v>44988</c:v>
                </c:pt>
                <c:pt idx="69">
                  <c:v>44998</c:v>
                </c:pt>
                <c:pt idx="70">
                  <c:v>45008</c:v>
                </c:pt>
                <c:pt idx="71">
                  <c:v>45108</c:v>
                </c:pt>
                <c:pt idx="72">
                  <c:v>45498</c:v>
                </c:pt>
                <c:pt idx="73">
                  <c:v>45998</c:v>
                </c:pt>
                <c:pt idx="74">
                  <c:v>46999</c:v>
                </c:pt>
                <c:pt idx="75">
                  <c:v>48002</c:v>
                </c:pt>
                <c:pt idx="76">
                  <c:v>48994</c:v>
                </c:pt>
                <c:pt idx="77">
                  <c:v>49996</c:v>
                </c:pt>
                <c:pt idx="78">
                  <c:v>50996</c:v>
                </c:pt>
                <c:pt idx="79">
                  <c:v>51994</c:v>
                </c:pt>
                <c:pt idx="80">
                  <c:v>52995</c:v>
                </c:pt>
                <c:pt idx="81">
                  <c:v>53999</c:v>
                </c:pt>
                <c:pt idx="82">
                  <c:v>54495</c:v>
                </c:pt>
                <c:pt idx="83">
                  <c:v>54884</c:v>
                </c:pt>
                <c:pt idx="84">
                  <c:v>54984</c:v>
                </c:pt>
                <c:pt idx="85">
                  <c:v>54994</c:v>
                </c:pt>
                <c:pt idx="86">
                  <c:v>55004</c:v>
                </c:pt>
                <c:pt idx="87">
                  <c:v>55994</c:v>
                </c:pt>
                <c:pt idx="88">
                  <c:v>56995</c:v>
                </c:pt>
                <c:pt idx="89">
                  <c:v>57997</c:v>
                </c:pt>
                <c:pt idx="90">
                  <c:v>58999</c:v>
                </c:pt>
                <c:pt idx="91">
                  <c:v>59982</c:v>
                </c:pt>
                <c:pt idx="92">
                  <c:v>59992</c:v>
                </c:pt>
                <c:pt idx="93">
                  <c:v>60002</c:v>
                </c:pt>
                <c:pt idx="94">
                  <c:v>60102</c:v>
                </c:pt>
                <c:pt idx="95">
                  <c:v>60493</c:v>
                </c:pt>
                <c:pt idx="96">
                  <c:v>60992</c:v>
                </c:pt>
                <c:pt idx="97">
                  <c:v>61995</c:v>
                </c:pt>
                <c:pt idx="98">
                  <c:v>62992</c:v>
                </c:pt>
                <c:pt idx="99">
                  <c:v>63998</c:v>
                </c:pt>
                <c:pt idx="100">
                  <c:v>64989</c:v>
                </c:pt>
                <c:pt idx="101">
                  <c:v>65992</c:v>
                </c:pt>
              </c:numCache>
            </c:numRef>
          </c:xVal>
          <c:yVal>
            <c:numRef>
              <c:f>comparison!$F$8:$F$110</c:f>
              <c:numCache>
                <c:formatCode>General</c:formatCode>
                <c:ptCount val="103"/>
                <c:pt idx="0">
                  <c:v>4.9799190546049301</c:v>
                </c:pt>
                <c:pt idx="1">
                  <c:v>4.9805947113451099</c:v>
                </c:pt>
                <c:pt idx="2">
                  <c:v>4.98803944336988</c:v>
                </c:pt>
                <c:pt idx="3">
                  <c:v>5.0171728410439904</c:v>
                </c:pt>
                <c:pt idx="4">
                  <c:v>5.0547546574643203</c:v>
                </c:pt>
                <c:pt idx="5">
                  <c:v>5.1305665243616598</c:v>
                </c:pt>
                <c:pt idx="6">
                  <c:v>5.2079351467383201</c:v>
                </c:pt>
                <c:pt idx="7">
                  <c:v>5.2866214600476296</c:v>
                </c:pt>
                <c:pt idx="8">
                  <c:v>5.3667725797413803</c:v>
                </c:pt>
                <c:pt idx="9">
                  <c:v>5.4486321365649397</c:v>
                </c:pt>
                <c:pt idx="10">
                  <c:v>5.5320375123089596</c:v>
                </c:pt>
                <c:pt idx="11">
                  <c:v>5.6172093906182896</c:v>
                </c:pt>
                <c:pt idx="12">
                  <c:v>5.7042185983945597</c:v>
                </c:pt>
                <c:pt idx="13">
                  <c:v>5.7486481108145302</c:v>
                </c:pt>
                <c:pt idx="14">
                  <c:v>5.7837127563474802</c:v>
                </c:pt>
                <c:pt idx="15">
                  <c:v>5.7927859262441999</c:v>
                </c:pt>
                <c:pt idx="16">
                  <c:v>5.7936953418816204</c:v>
                </c:pt>
                <c:pt idx="17">
                  <c:v>5.7938633015917196</c:v>
                </c:pt>
                <c:pt idx="18">
                  <c:v>5.8104858479850297</c:v>
                </c:pt>
                <c:pt idx="19">
                  <c:v>5.8273428738506503</c:v>
                </c:pt>
                <c:pt idx="20">
                  <c:v>5.8443521921720096</c:v>
                </c:pt>
                <c:pt idx="21">
                  <c:v>5.8613719145762602</c:v>
                </c:pt>
                <c:pt idx="22">
                  <c:v>5.8782908194615198</c:v>
                </c:pt>
                <c:pt idx="23">
                  <c:v>5.8784624298921999</c:v>
                </c:pt>
                <c:pt idx="24">
                  <c:v>5.8793927212699399</c:v>
                </c:pt>
                <c:pt idx="25">
                  <c:v>5.88869923321906</c:v>
                </c:pt>
                <c:pt idx="26">
                  <c:v>5.9250675415099403</c:v>
                </c:pt>
                <c:pt idx="27">
                  <c:v>5.9720719971887197</c:v>
                </c:pt>
                <c:pt idx="28">
                  <c:v>6.0672017405259799</c:v>
                </c:pt>
                <c:pt idx="29">
                  <c:v>6.1645708402286301</c:v>
                </c:pt>
                <c:pt idx="30">
                  <c:v>6.26425195084677</c:v>
                </c:pt>
                <c:pt idx="31">
                  <c:v>6.3658585632185698</c:v>
                </c:pt>
                <c:pt idx="32">
                  <c:v>6.4692354085369699</c:v>
                </c:pt>
                <c:pt idx="33">
                  <c:v>6.5747375720224897</c:v>
                </c:pt>
                <c:pt idx="34">
                  <c:v>6.6820768164037796</c:v>
                </c:pt>
                <c:pt idx="35">
                  <c:v>6.7915272503487696</c:v>
                </c:pt>
                <c:pt idx="36">
                  <c:v>6.8473712204363801</c:v>
                </c:pt>
                <c:pt idx="37">
                  <c:v>6.8914215926684896</c:v>
                </c:pt>
                <c:pt idx="38">
                  <c:v>6.9028156776607998</c:v>
                </c:pt>
                <c:pt idx="39">
                  <c:v>6.9039574677924103</c:v>
                </c:pt>
                <c:pt idx="40">
                  <c:v>6.9041760151180904</c:v>
                </c:pt>
                <c:pt idx="41">
                  <c:v>6.9257970197643202</c:v>
                </c:pt>
                <c:pt idx="42">
                  <c:v>6.9477726753943898</c:v>
                </c:pt>
                <c:pt idx="43">
                  <c:v>6.9698428031565998</c:v>
                </c:pt>
                <c:pt idx="44">
                  <c:v>6.9920237087482198</c:v>
                </c:pt>
                <c:pt idx="45">
                  <c:v>7.0141058537318504</c:v>
                </c:pt>
                <c:pt idx="46">
                  <c:v>7.0143301352611402</c:v>
                </c:pt>
                <c:pt idx="47">
                  <c:v>7.0154970064556998</c:v>
                </c:pt>
                <c:pt idx="48">
                  <c:v>7.0271976076335099</c:v>
                </c:pt>
                <c:pt idx="49">
                  <c:v>7.0727600725505004</c:v>
                </c:pt>
                <c:pt idx="50">
                  <c:v>7.1318732460335896</c:v>
                </c:pt>
                <c:pt idx="51">
                  <c:v>7.2514132067150303</c:v>
                </c:pt>
                <c:pt idx="52">
                  <c:v>7.3737056143209196</c:v>
                </c:pt>
                <c:pt idx="53">
                  <c:v>7.4990442319647004</c:v>
                </c:pt>
                <c:pt idx="54">
                  <c:v>7.6276299131302299</c:v>
                </c:pt>
                <c:pt idx="55">
                  <c:v>7.7596571514207904</c:v>
                </c:pt>
                <c:pt idx="56">
                  <c:v>7.8953084120771502</c:v>
                </c:pt>
                <c:pt idx="57">
                  <c:v>8.0346185837419899</c:v>
                </c:pt>
                <c:pt idx="58">
                  <c:v>8.17772783646131</c:v>
                </c:pt>
                <c:pt idx="59">
                  <c:v>8.2514350480939598</c:v>
                </c:pt>
                <c:pt idx="60">
                  <c:v>8.3098077038037594</c:v>
                </c:pt>
                <c:pt idx="61">
                  <c:v>8.3248437310532299</c:v>
                </c:pt>
                <c:pt idx="62">
                  <c:v>8.3263626004486895</c:v>
                </c:pt>
                <c:pt idx="63">
                  <c:v>8.3266649464990099</c:v>
                </c:pt>
                <c:pt idx="64">
                  <c:v>8.3566796546082607</c:v>
                </c:pt>
                <c:pt idx="65">
                  <c:v>8.3871213759087606</c:v>
                </c:pt>
                <c:pt idx="66">
                  <c:v>8.4177964332119792</c:v>
                </c:pt>
                <c:pt idx="67">
                  <c:v>8.4486964036517396</c:v>
                </c:pt>
                <c:pt idx="68">
                  <c:v>8.4793598506851495</c:v>
                </c:pt>
                <c:pt idx="69">
                  <c:v>8.4796730307410897</c:v>
                </c:pt>
                <c:pt idx="70">
                  <c:v>8.4812489100546191</c:v>
                </c:pt>
                <c:pt idx="71">
                  <c:v>8.4969249643700309</c:v>
                </c:pt>
                <c:pt idx="72">
                  <c:v>8.5584274456820406</c:v>
                </c:pt>
                <c:pt idx="73">
                  <c:v>8.6382814641546801</c:v>
                </c:pt>
                <c:pt idx="74">
                  <c:v>8.8003877753470405</c:v>
                </c:pt>
                <c:pt idx="75">
                  <c:v>8.9686036686017196</c:v>
                </c:pt>
                <c:pt idx="76">
                  <c:v>9.1428548822906706</c:v>
                </c:pt>
                <c:pt idx="77">
                  <c:v>9.3235729335400794</c:v>
                </c:pt>
                <c:pt idx="78">
                  <c:v>9.5113457103601196</c:v>
                </c:pt>
                <c:pt idx="79">
                  <c:v>9.7066230155964099</c:v>
                </c:pt>
                <c:pt idx="80">
                  <c:v>9.9097693299130896</c:v>
                </c:pt>
                <c:pt idx="81">
                  <c:v>10.1218015574477</c:v>
                </c:pt>
                <c:pt idx="82">
                  <c:v>10.2327950253199</c:v>
                </c:pt>
                <c:pt idx="83">
                  <c:v>10.321216993552</c:v>
                </c:pt>
                <c:pt idx="84">
                  <c:v>10.344313947343499</c:v>
                </c:pt>
                <c:pt idx="85">
                  <c:v>10.346633777726799</c:v>
                </c:pt>
                <c:pt idx="86">
                  <c:v>10.347099659826499</c:v>
                </c:pt>
                <c:pt idx="87">
                  <c:v>10.393231194987401</c:v>
                </c:pt>
                <c:pt idx="88">
                  <c:v>10.440016954832201</c:v>
                </c:pt>
                <c:pt idx="89">
                  <c:v>10.4873595400661</c:v>
                </c:pt>
                <c:pt idx="90">
                  <c:v>10.535173701274701</c:v>
                </c:pt>
                <c:pt idx="91">
                  <c:v>10.582998005817</c:v>
                </c:pt>
                <c:pt idx="92">
                  <c:v>10.5834860268596</c:v>
                </c:pt>
                <c:pt idx="93">
                  <c:v>10.585920716482301</c:v>
                </c:pt>
                <c:pt idx="94">
                  <c:v>10.610289401611499</c:v>
                </c:pt>
                <c:pt idx="95">
                  <c:v>10.705852854433999</c:v>
                </c:pt>
                <c:pt idx="96">
                  <c:v>10.830832015717901</c:v>
                </c:pt>
                <c:pt idx="97">
                  <c:v>11.088293823266801</c:v>
                </c:pt>
                <c:pt idx="98">
                  <c:v>11.3620306244622</c:v>
                </c:pt>
                <c:pt idx="99">
                  <c:v>11.654813074367199</c:v>
                </c:pt>
                <c:pt idx="100">
                  <c:v>11.973724629727</c:v>
                </c:pt>
                <c:pt idx="101">
                  <c:v>12.334179029645901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71-40A0-8DB6-ED447CE29098}"/>
            </c:ext>
          </c:extLst>
        </c:ser>
        <c:ser>
          <c:idx val="3"/>
          <c:order val="1"/>
          <c:tx>
            <c:v>3D FEA solution where an incremental elliptical crack front was enforced</c:v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comparison!$BR$8:$BR$120</c:f>
              <c:numCache>
                <c:formatCode>General</c:formatCode>
                <c:ptCount val="113"/>
                <c:pt idx="0">
                  <c:v>0</c:v>
                </c:pt>
                <c:pt idx="1">
                  <c:v>10</c:v>
                </c:pt>
                <c:pt idx="2">
                  <c:v>110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4000</c:v>
                </c:pt>
                <c:pt idx="8">
                  <c:v>5000</c:v>
                </c:pt>
                <c:pt idx="9">
                  <c:v>6000</c:v>
                </c:pt>
                <c:pt idx="10">
                  <c:v>7000</c:v>
                </c:pt>
                <c:pt idx="11">
                  <c:v>8000</c:v>
                </c:pt>
                <c:pt idx="12">
                  <c:v>9000</c:v>
                </c:pt>
                <c:pt idx="13">
                  <c:v>9500</c:v>
                </c:pt>
                <c:pt idx="14">
                  <c:v>9890</c:v>
                </c:pt>
                <c:pt idx="15">
                  <c:v>9990</c:v>
                </c:pt>
                <c:pt idx="16">
                  <c:v>10000</c:v>
                </c:pt>
                <c:pt idx="17">
                  <c:v>10010</c:v>
                </c:pt>
                <c:pt idx="18">
                  <c:v>11000</c:v>
                </c:pt>
                <c:pt idx="19">
                  <c:v>12000</c:v>
                </c:pt>
                <c:pt idx="20">
                  <c:v>13000</c:v>
                </c:pt>
                <c:pt idx="21">
                  <c:v>14000</c:v>
                </c:pt>
                <c:pt idx="22">
                  <c:v>14990</c:v>
                </c:pt>
                <c:pt idx="23">
                  <c:v>15000</c:v>
                </c:pt>
                <c:pt idx="24">
                  <c:v>15010</c:v>
                </c:pt>
                <c:pt idx="25">
                  <c:v>15110</c:v>
                </c:pt>
                <c:pt idx="26">
                  <c:v>15500</c:v>
                </c:pt>
                <c:pt idx="27">
                  <c:v>16000</c:v>
                </c:pt>
                <c:pt idx="28">
                  <c:v>17000</c:v>
                </c:pt>
                <c:pt idx="29">
                  <c:v>18000</c:v>
                </c:pt>
                <c:pt idx="30">
                  <c:v>19000</c:v>
                </c:pt>
                <c:pt idx="31">
                  <c:v>20000</c:v>
                </c:pt>
                <c:pt idx="32">
                  <c:v>21000</c:v>
                </c:pt>
                <c:pt idx="33">
                  <c:v>22000</c:v>
                </c:pt>
                <c:pt idx="34">
                  <c:v>23000</c:v>
                </c:pt>
                <c:pt idx="35">
                  <c:v>24000</c:v>
                </c:pt>
                <c:pt idx="36">
                  <c:v>24500</c:v>
                </c:pt>
                <c:pt idx="37">
                  <c:v>24890</c:v>
                </c:pt>
                <c:pt idx="38">
                  <c:v>24990</c:v>
                </c:pt>
                <c:pt idx="39">
                  <c:v>25000</c:v>
                </c:pt>
                <c:pt idx="40">
                  <c:v>25010</c:v>
                </c:pt>
                <c:pt idx="41">
                  <c:v>26000</c:v>
                </c:pt>
                <c:pt idx="42">
                  <c:v>27000</c:v>
                </c:pt>
                <c:pt idx="43">
                  <c:v>28000</c:v>
                </c:pt>
                <c:pt idx="44">
                  <c:v>29000</c:v>
                </c:pt>
                <c:pt idx="45">
                  <c:v>29990</c:v>
                </c:pt>
                <c:pt idx="46">
                  <c:v>30000</c:v>
                </c:pt>
                <c:pt idx="47">
                  <c:v>30010</c:v>
                </c:pt>
                <c:pt idx="48">
                  <c:v>30110</c:v>
                </c:pt>
                <c:pt idx="49">
                  <c:v>30500</c:v>
                </c:pt>
                <c:pt idx="50">
                  <c:v>31000</c:v>
                </c:pt>
                <c:pt idx="51">
                  <c:v>32000</c:v>
                </c:pt>
                <c:pt idx="52">
                  <c:v>33000</c:v>
                </c:pt>
                <c:pt idx="53">
                  <c:v>34000</c:v>
                </c:pt>
                <c:pt idx="54">
                  <c:v>35000</c:v>
                </c:pt>
                <c:pt idx="55">
                  <c:v>36000</c:v>
                </c:pt>
                <c:pt idx="56">
                  <c:v>37000</c:v>
                </c:pt>
                <c:pt idx="57">
                  <c:v>38000</c:v>
                </c:pt>
                <c:pt idx="58">
                  <c:v>39000</c:v>
                </c:pt>
                <c:pt idx="59">
                  <c:v>39500</c:v>
                </c:pt>
                <c:pt idx="60">
                  <c:v>39890</c:v>
                </c:pt>
                <c:pt idx="61">
                  <c:v>39990</c:v>
                </c:pt>
                <c:pt idx="62">
                  <c:v>40000</c:v>
                </c:pt>
                <c:pt idx="63">
                  <c:v>40010</c:v>
                </c:pt>
                <c:pt idx="64">
                  <c:v>41000</c:v>
                </c:pt>
                <c:pt idx="65">
                  <c:v>42000</c:v>
                </c:pt>
                <c:pt idx="66">
                  <c:v>43000</c:v>
                </c:pt>
                <c:pt idx="67">
                  <c:v>44000</c:v>
                </c:pt>
                <c:pt idx="68">
                  <c:v>44990</c:v>
                </c:pt>
                <c:pt idx="69">
                  <c:v>45000</c:v>
                </c:pt>
                <c:pt idx="70">
                  <c:v>45010</c:v>
                </c:pt>
                <c:pt idx="71">
                  <c:v>45110</c:v>
                </c:pt>
                <c:pt idx="72">
                  <c:v>45500</c:v>
                </c:pt>
                <c:pt idx="73">
                  <c:v>46000</c:v>
                </c:pt>
                <c:pt idx="74">
                  <c:v>47000</c:v>
                </c:pt>
                <c:pt idx="75">
                  <c:v>48000</c:v>
                </c:pt>
                <c:pt idx="76">
                  <c:v>49000</c:v>
                </c:pt>
                <c:pt idx="77">
                  <c:v>50000</c:v>
                </c:pt>
                <c:pt idx="78">
                  <c:v>51000</c:v>
                </c:pt>
                <c:pt idx="79">
                  <c:v>52000</c:v>
                </c:pt>
                <c:pt idx="80">
                  <c:v>53000</c:v>
                </c:pt>
                <c:pt idx="81">
                  <c:v>54000</c:v>
                </c:pt>
                <c:pt idx="82">
                  <c:v>54500</c:v>
                </c:pt>
                <c:pt idx="83">
                  <c:v>54890</c:v>
                </c:pt>
                <c:pt idx="84">
                  <c:v>54990</c:v>
                </c:pt>
                <c:pt idx="85">
                  <c:v>55000</c:v>
                </c:pt>
                <c:pt idx="86">
                  <c:v>55010</c:v>
                </c:pt>
                <c:pt idx="87">
                  <c:v>56000</c:v>
                </c:pt>
                <c:pt idx="88">
                  <c:v>57000</c:v>
                </c:pt>
                <c:pt idx="89">
                  <c:v>58000</c:v>
                </c:pt>
                <c:pt idx="90">
                  <c:v>59000</c:v>
                </c:pt>
                <c:pt idx="91">
                  <c:v>59990</c:v>
                </c:pt>
                <c:pt idx="92">
                  <c:v>60000</c:v>
                </c:pt>
                <c:pt idx="93">
                  <c:v>60010</c:v>
                </c:pt>
                <c:pt idx="94">
                  <c:v>60110</c:v>
                </c:pt>
                <c:pt idx="95">
                  <c:v>60500</c:v>
                </c:pt>
                <c:pt idx="96">
                  <c:v>61000</c:v>
                </c:pt>
                <c:pt idx="97">
                  <c:v>62000</c:v>
                </c:pt>
              </c:numCache>
            </c:numRef>
          </c:xVal>
          <c:yVal>
            <c:numRef>
              <c:f>comparison!$BS$8:$BS$120</c:f>
              <c:numCache>
                <c:formatCode>General</c:formatCode>
                <c:ptCount val="113"/>
                <c:pt idx="0">
                  <c:v>4.9799190546049301</c:v>
                </c:pt>
                <c:pt idx="1">
                  <c:v>4.9805831304710599</c:v>
                </c:pt>
                <c:pt idx="2">
                  <c:v>4.9879952003897401</c:v>
                </c:pt>
                <c:pt idx="3">
                  <c:v>5.0171061690592103</c:v>
                </c:pt>
                <c:pt idx="4">
                  <c:v>5.0547579889763901</c:v>
                </c:pt>
                <c:pt idx="5">
                  <c:v>5.1309468336543897</c:v>
                </c:pt>
                <c:pt idx="6">
                  <c:v>5.2088896570902303</c:v>
                </c:pt>
                <c:pt idx="7">
                  <c:v>5.2887121605026897</c:v>
                </c:pt>
                <c:pt idx="8">
                  <c:v>5.3704965820668402</c:v>
                </c:pt>
                <c:pt idx="9">
                  <c:v>5.4544222247478702</c:v>
                </c:pt>
                <c:pt idx="10">
                  <c:v>5.5405453277696601</c:v>
                </c:pt>
                <c:pt idx="11">
                  <c:v>5.62888962278228</c:v>
                </c:pt>
                <c:pt idx="12">
                  <c:v>5.7196026817346404</c:v>
                </c:pt>
                <c:pt idx="13">
                  <c:v>5.7661689612615401</c:v>
                </c:pt>
                <c:pt idx="14">
                  <c:v>5.8029761709026504</c:v>
                </c:pt>
                <c:pt idx="15">
                  <c:v>5.8124325574272904</c:v>
                </c:pt>
                <c:pt idx="16">
                  <c:v>5.8132932094157397</c:v>
                </c:pt>
                <c:pt idx="17">
                  <c:v>5.8132932187426603</c:v>
                </c:pt>
                <c:pt idx="18">
                  <c:v>5.8307645131269998</c:v>
                </c:pt>
                <c:pt idx="19">
                  <c:v>5.8484814984181801</c:v>
                </c:pt>
                <c:pt idx="20">
                  <c:v>5.8662771584331397</c:v>
                </c:pt>
                <c:pt idx="21">
                  <c:v>5.8841537134737898</c:v>
                </c:pt>
                <c:pt idx="22">
                  <c:v>5.9019392149462897</c:v>
                </c:pt>
                <c:pt idx="23">
                  <c:v>5.9019392239970596</c:v>
                </c:pt>
                <c:pt idx="24">
                  <c:v>5.9027564060307398</c:v>
                </c:pt>
                <c:pt idx="25">
                  <c:v>5.9124819462789704</c:v>
                </c:pt>
                <c:pt idx="26">
                  <c:v>5.9510231455901499</c:v>
                </c:pt>
                <c:pt idx="27">
                  <c:v>6.0009965919592796</c:v>
                </c:pt>
                <c:pt idx="28">
                  <c:v>6.10206238631483</c:v>
                </c:pt>
                <c:pt idx="29">
                  <c:v>6.2052522796446601</c:v>
                </c:pt>
                <c:pt idx="30">
                  <c:v>6.3108704487887799</c:v>
                </c:pt>
                <c:pt idx="31">
                  <c:v>6.4188873216686302</c:v>
                </c:pt>
                <c:pt idx="32">
                  <c:v>6.5295376891824004</c:v>
                </c:pt>
                <c:pt idx="33">
                  <c:v>6.6428874878341899</c:v>
                </c:pt>
                <c:pt idx="34">
                  <c:v>6.7591817983972096</c:v>
                </c:pt>
                <c:pt idx="35">
                  <c:v>6.8786057978872304</c:v>
                </c:pt>
                <c:pt idx="36">
                  <c:v>6.93988503293384</c:v>
                </c:pt>
                <c:pt idx="37">
                  <c:v>6.9883149281642201</c:v>
                </c:pt>
                <c:pt idx="38">
                  <c:v>7.0007257737508599</c:v>
                </c:pt>
                <c:pt idx="39">
                  <c:v>7.0019092858893197</c:v>
                </c:pt>
                <c:pt idx="40">
                  <c:v>7.00207396715793</c:v>
                </c:pt>
                <c:pt idx="41">
                  <c:v>7.0264372970175799</c:v>
                </c:pt>
                <c:pt idx="42">
                  <c:v>7.0512214742905002</c:v>
                </c:pt>
                <c:pt idx="43">
                  <c:v>7.0761792687577501</c:v>
                </c:pt>
                <c:pt idx="44">
                  <c:v>7.1013271780359899</c:v>
                </c:pt>
                <c:pt idx="45">
                  <c:v>7.1263989740432203</c:v>
                </c:pt>
                <c:pt idx="46">
                  <c:v>7.1265716273304598</c:v>
                </c:pt>
                <c:pt idx="47">
                  <c:v>7.1277970487085502</c:v>
                </c:pt>
                <c:pt idx="48">
                  <c:v>7.1408067784805098</c:v>
                </c:pt>
                <c:pt idx="49">
                  <c:v>7.1919444590004504</c:v>
                </c:pt>
                <c:pt idx="50">
                  <c:v>7.2583351023910998</c:v>
                </c:pt>
                <c:pt idx="51">
                  <c:v>7.3933759797237899</c:v>
                </c:pt>
                <c:pt idx="52">
                  <c:v>7.5330002118944099</c:v>
                </c:pt>
                <c:pt idx="53">
                  <c:v>7.6777796300964098</c:v>
                </c:pt>
                <c:pt idx="54">
                  <c:v>7.8275184593710003</c:v>
                </c:pt>
                <c:pt idx="55">
                  <c:v>7.9829035353978002</c:v>
                </c:pt>
                <c:pt idx="56">
                  <c:v>8.1443705017933397</c:v>
                </c:pt>
                <c:pt idx="57">
                  <c:v>8.3120883403900407</c:v>
                </c:pt>
                <c:pt idx="58">
                  <c:v>8.4868128191903605</c:v>
                </c:pt>
                <c:pt idx="59">
                  <c:v>8.5778036251552496</c:v>
                </c:pt>
                <c:pt idx="60">
                  <c:v>8.6503170547109001</c:v>
                </c:pt>
                <c:pt idx="61">
                  <c:v>8.6691602607937508</c:v>
                </c:pt>
                <c:pt idx="62">
                  <c:v>8.6709676979010997</c:v>
                </c:pt>
                <c:pt idx="63">
                  <c:v>8.6712538463092201</c:v>
                </c:pt>
                <c:pt idx="64">
                  <c:v>8.7090182831218002</c:v>
                </c:pt>
                <c:pt idx="65">
                  <c:v>8.7474895601411298</c:v>
                </c:pt>
                <c:pt idx="66">
                  <c:v>8.7862800112031696</c:v>
                </c:pt>
                <c:pt idx="67">
                  <c:v>8.8254221633817096</c:v>
                </c:pt>
                <c:pt idx="68">
                  <c:v>8.8647635465215799</c:v>
                </c:pt>
                <c:pt idx="69">
                  <c:v>8.8651630131832206</c:v>
                </c:pt>
                <c:pt idx="70">
                  <c:v>8.8671538441833295</c:v>
                </c:pt>
                <c:pt idx="71">
                  <c:v>8.8870615488803093</c:v>
                </c:pt>
                <c:pt idx="72">
                  <c:v>8.9648668939203802</c:v>
                </c:pt>
                <c:pt idx="73">
                  <c:v>9.0668115843237196</c:v>
                </c:pt>
                <c:pt idx="74">
                  <c:v>9.2756634590545595</c:v>
                </c:pt>
                <c:pt idx="75">
                  <c:v>9.4944842484955601</c:v>
                </c:pt>
                <c:pt idx="76">
                  <c:v>9.7244256490703904</c:v>
                </c:pt>
                <c:pt idx="77">
                  <c:v>9.9662679948527906</c:v>
                </c:pt>
                <c:pt idx="78">
                  <c:v>10.220971796233099</c:v>
                </c:pt>
                <c:pt idx="79">
                  <c:v>10.490538959986701</c:v>
                </c:pt>
                <c:pt idx="80">
                  <c:v>10.7761818261787</c:v>
                </c:pt>
                <c:pt idx="81">
                  <c:v>11.0804460625716</c:v>
                </c:pt>
                <c:pt idx="82">
                  <c:v>11.2430650490591</c:v>
                </c:pt>
                <c:pt idx="83">
                  <c:v>11.3747303766343</c:v>
                </c:pt>
                <c:pt idx="84">
                  <c:v>11.4095137638051</c:v>
                </c:pt>
                <c:pt idx="85">
                  <c:v>11.412883836626699</c:v>
                </c:pt>
                <c:pt idx="86">
                  <c:v>11.4134107671468</c:v>
                </c:pt>
                <c:pt idx="87">
                  <c:v>11.4809131160455</c:v>
                </c:pt>
                <c:pt idx="88">
                  <c:v>11.55032914237</c:v>
                </c:pt>
                <c:pt idx="89">
                  <c:v>11.621073095577</c:v>
                </c:pt>
                <c:pt idx="90">
                  <c:v>11.6932791110747</c:v>
                </c:pt>
                <c:pt idx="91">
                  <c:v>11.7662441044085</c:v>
                </c:pt>
                <c:pt idx="92">
                  <c:v>11.766722217569001</c:v>
                </c:pt>
                <c:pt idx="93">
                  <c:v>11.7704496078104</c:v>
                </c:pt>
                <c:pt idx="94">
                  <c:v>11.8093839385014</c:v>
                </c:pt>
                <c:pt idx="95">
                  <c:v>11.963829330223801</c:v>
                </c:pt>
                <c:pt idx="96">
                  <c:v>12.1749153459449</c:v>
                </c:pt>
                <c:pt idx="97">
                  <c:v>12.6500021041292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971-40A0-8DB6-ED447CE29098}"/>
            </c:ext>
          </c:extLst>
        </c:ser>
        <c:ser>
          <c:idx val="0"/>
          <c:order val="2"/>
          <c:tx>
            <c:v>AFGROW solution using a higher resolution Beta table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comparison!$BH$8:$BH$300</c:f>
              <c:numCache>
                <c:formatCode>General</c:formatCode>
                <c:ptCount val="293"/>
                <c:pt idx="0">
                  <c:v>0</c:v>
                </c:pt>
                <c:pt idx="1">
                  <c:v>320</c:v>
                </c:pt>
                <c:pt idx="2">
                  <c:v>640</c:v>
                </c:pt>
                <c:pt idx="3">
                  <c:v>958</c:v>
                </c:pt>
                <c:pt idx="4">
                  <c:v>1275</c:v>
                </c:pt>
                <c:pt idx="5">
                  <c:v>1591</c:v>
                </c:pt>
                <c:pt idx="6">
                  <c:v>1905</c:v>
                </c:pt>
                <c:pt idx="7">
                  <c:v>2218</c:v>
                </c:pt>
                <c:pt idx="8">
                  <c:v>2529</c:v>
                </c:pt>
                <c:pt idx="9">
                  <c:v>2839</c:v>
                </c:pt>
                <c:pt idx="10">
                  <c:v>3148</c:v>
                </c:pt>
                <c:pt idx="11">
                  <c:v>3455</c:v>
                </c:pt>
                <c:pt idx="12">
                  <c:v>3761</c:v>
                </c:pt>
                <c:pt idx="13">
                  <c:v>4066</c:v>
                </c:pt>
                <c:pt idx="14">
                  <c:v>4370</c:v>
                </c:pt>
                <c:pt idx="15">
                  <c:v>4672</c:v>
                </c:pt>
                <c:pt idx="16">
                  <c:v>4973</c:v>
                </c:pt>
                <c:pt idx="17">
                  <c:v>5272</c:v>
                </c:pt>
                <c:pt idx="18">
                  <c:v>5570</c:v>
                </c:pt>
                <c:pt idx="19">
                  <c:v>5866</c:v>
                </c:pt>
                <c:pt idx="20">
                  <c:v>6161</c:v>
                </c:pt>
                <c:pt idx="21">
                  <c:v>6455</c:v>
                </c:pt>
                <c:pt idx="22">
                  <c:v>6747</c:v>
                </c:pt>
                <c:pt idx="23">
                  <c:v>7038</c:v>
                </c:pt>
                <c:pt idx="24">
                  <c:v>7328</c:v>
                </c:pt>
                <c:pt idx="25">
                  <c:v>7617</c:v>
                </c:pt>
                <c:pt idx="26">
                  <c:v>7905</c:v>
                </c:pt>
                <c:pt idx="27">
                  <c:v>8192</c:v>
                </c:pt>
                <c:pt idx="28">
                  <c:v>8478</c:v>
                </c:pt>
                <c:pt idx="29">
                  <c:v>8763</c:v>
                </c:pt>
                <c:pt idx="30">
                  <c:v>9047</c:v>
                </c:pt>
                <c:pt idx="31">
                  <c:v>9330</c:v>
                </c:pt>
                <c:pt idx="32">
                  <c:v>9612</c:v>
                </c:pt>
                <c:pt idx="33">
                  <c:v>9893</c:v>
                </c:pt>
                <c:pt idx="34">
                  <c:v>10000</c:v>
                </c:pt>
                <c:pt idx="35">
                  <c:v>11447</c:v>
                </c:pt>
                <c:pt idx="36">
                  <c:v>12889</c:v>
                </c:pt>
                <c:pt idx="37">
                  <c:v>14319</c:v>
                </c:pt>
                <c:pt idx="38">
                  <c:v>15000</c:v>
                </c:pt>
                <c:pt idx="39">
                  <c:v>15275</c:v>
                </c:pt>
                <c:pt idx="40">
                  <c:v>15548</c:v>
                </c:pt>
                <c:pt idx="41">
                  <c:v>15819</c:v>
                </c:pt>
                <c:pt idx="42">
                  <c:v>16090</c:v>
                </c:pt>
                <c:pt idx="43">
                  <c:v>16360</c:v>
                </c:pt>
                <c:pt idx="44">
                  <c:v>16628</c:v>
                </c:pt>
                <c:pt idx="45">
                  <c:v>16895</c:v>
                </c:pt>
                <c:pt idx="46">
                  <c:v>17161</c:v>
                </c:pt>
                <c:pt idx="47">
                  <c:v>17425</c:v>
                </c:pt>
                <c:pt idx="48">
                  <c:v>17688</c:v>
                </c:pt>
                <c:pt idx="49">
                  <c:v>17949</c:v>
                </c:pt>
                <c:pt idx="50">
                  <c:v>18209</c:v>
                </c:pt>
                <c:pt idx="51">
                  <c:v>18468</c:v>
                </c:pt>
                <c:pt idx="52">
                  <c:v>18726</c:v>
                </c:pt>
                <c:pt idx="53">
                  <c:v>18982</c:v>
                </c:pt>
                <c:pt idx="54">
                  <c:v>19237</c:v>
                </c:pt>
                <c:pt idx="55">
                  <c:v>19491</c:v>
                </c:pt>
                <c:pt idx="56">
                  <c:v>19744</c:v>
                </c:pt>
                <c:pt idx="57">
                  <c:v>19996</c:v>
                </c:pt>
                <c:pt idx="58">
                  <c:v>20247</c:v>
                </c:pt>
                <c:pt idx="59">
                  <c:v>20497</c:v>
                </c:pt>
                <c:pt idx="60">
                  <c:v>20744</c:v>
                </c:pt>
                <c:pt idx="61">
                  <c:v>20990</c:v>
                </c:pt>
                <c:pt idx="62">
                  <c:v>21236</c:v>
                </c:pt>
                <c:pt idx="63">
                  <c:v>21481</c:v>
                </c:pt>
                <c:pt idx="64">
                  <c:v>21725</c:v>
                </c:pt>
                <c:pt idx="65">
                  <c:v>21968</c:v>
                </c:pt>
                <c:pt idx="66">
                  <c:v>22210</c:v>
                </c:pt>
                <c:pt idx="67">
                  <c:v>22451</c:v>
                </c:pt>
                <c:pt idx="68">
                  <c:v>22692</c:v>
                </c:pt>
                <c:pt idx="69">
                  <c:v>22932</c:v>
                </c:pt>
                <c:pt idx="70">
                  <c:v>23171</c:v>
                </c:pt>
                <c:pt idx="71">
                  <c:v>23409</c:v>
                </c:pt>
                <c:pt idx="72">
                  <c:v>23646</c:v>
                </c:pt>
                <c:pt idx="73">
                  <c:v>23883</c:v>
                </c:pt>
                <c:pt idx="74">
                  <c:v>24119</c:v>
                </c:pt>
                <c:pt idx="75">
                  <c:v>24354</c:v>
                </c:pt>
                <c:pt idx="76">
                  <c:v>24588</c:v>
                </c:pt>
                <c:pt idx="77">
                  <c:v>24820</c:v>
                </c:pt>
                <c:pt idx="78">
                  <c:v>25000</c:v>
                </c:pt>
                <c:pt idx="79">
                  <c:v>26190</c:v>
                </c:pt>
                <c:pt idx="80">
                  <c:v>27367</c:v>
                </c:pt>
                <c:pt idx="81">
                  <c:v>28537</c:v>
                </c:pt>
                <c:pt idx="82">
                  <c:v>29699</c:v>
                </c:pt>
                <c:pt idx="83">
                  <c:v>30000</c:v>
                </c:pt>
                <c:pt idx="84">
                  <c:v>30223</c:v>
                </c:pt>
                <c:pt idx="85">
                  <c:v>30445</c:v>
                </c:pt>
                <c:pt idx="86">
                  <c:v>30665</c:v>
                </c:pt>
                <c:pt idx="87">
                  <c:v>30884</c:v>
                </c:pt>
                <c:pt idx="88">
                  <c:v>31101</c:v>
                </c:pt>
                <c:pt idx="89">
                  <c:v>31317</c:v>
                </c:pt>
                <c:pt idx="90">
                  <c:v>31531</c:v>
                </c:pt>
                <c:pt idx="91">
                  <c:v>31744</c:v>
                </c:pt>
                <c:pt idx="92">
                  <c:v>31956</c:v>
                </c:pt>
                <c:pt idx="93">
                  <c:v>32167</c:v>
                </c:pt>
                <c:pt idx="94">
                  <c:v>32377</c:v>
                </c:pt>
                <c:pt idx="95">
                  <c:v>32586</c:v>
                </c:pt>
                <c:pt idx="96">
                  <c:v>32793</c:v>
                </c:pt>
                <c:pt idx="97">
                  <c:v>32999</c:v>
                </c:pt>
                <c:pt idx="98">
                  <c:v>33204</c:v>
                </c:pt>
                <c:pt idx="99">
                  <c:v>33408</c:v>
                </c:pt>
                <c:pt idx="100">
                  <c:v>33611</c:v>
                </c:pt>
                <c:pt idx="101">
                  <c:v>33814</c:v>
                </c:pt>
                <c:pt idx="102">
                  <c:v>34016</c:v>
                </c:pt>
                <c:pt idx="103">
                  <c:v>34217</c:v>
                </c:pt>
                <c:pt idx="104">
                  <c:v>34417</c:v>
                </c:pt>
                <c:pt idx="105">
                  <c:v>34616</c:v>
                </c:pt>
                <c:pt idx="106">
                  <c:v>34814</c:v>
                </c:pt>
                <c:pt idx="107">
                  <c:v>35012</c:v>
                </c:pt>
                <c:pt idx="108">
                  <c:v>35209</c:v>
                </c:pt>
                <c:pt idx="109">
                  <c:v>35405</c:v>
                </c:pt>
                <c:pt idx="110">
                  <c:v>35600</c:v>
                </c:pt>
                <c:pt idx="111">
                  <c:v>35794</c:v>
                </c:pt>
                <c:pt idx="112">
                  <c:v>35987</c:v>
                </c:pt>
                <c:pt idx="113">
                  <c:v>36180</c:v>
                </c:pt>
                <c:pt idx="114">
                  <c:v>36371</c:v>
                </c:pt>
                <c:pt idx="115">
                  <c:v>36561</c:v>
                </c:pt>
                <c:pt idx="116">
                  <c:v>36749</c:v>
                </c:pt>
                <c:pt idx="117">
                  <c:v>36936</c:v>
                </c:pt>
                <c:pt idx="118">
                  <c:v>37122</c:v>
                </c:pt>
                <c:pt idx="119">
                  <c:v>37307</c:v>
                </c:pt>
                <c:pt idx="120">
                  <c:v>37491</c:v>
                </c:pt>
                <c:pt idx="121">
                  <c:v>37674</c:v>
                </c:pt>
                <c:pt idx="122">
                  <c:v>37856</c:v>
                </c:pt>
                <c:pt idx="123">
                  <c:v>38040</c:v>
                </c:pt>
                <c:pt idx="124">
                  <c:v>38222</c:v>
                </c:pt>
                <c:pt idx="125">
                  <c:v>38403</c:v>
                </c:pt>
                <c:pt idx="126">
                  <c:v>38583</c:v>
                </c:pt>
                <c:pt idx="127">
                  <c:v>38762</c:v>
                </c:pt>
                <c:pt idx="128">
                  <c:v>38940</c:v>
                </c:pt>
                <c:pt idx="129">
                  <c:v>39116</c:v>
                </c:pt>
                <c:pt idx="130">
                  <c:v>39291</c:v>
                </c:pt>
                <c:pt idx="131">
                  <c:v>39465</c:v>
                </c:pt>
                <c:pt idx="132">
                  <c:v>39638</c:v>
                </c:pt>
                <c:pt idx="133">
                  <c:v>39810</c:v>
                </c:pt>
                <c:pt idx="134">
                  <c:v>39981</c:v>
                </c:pt>
                <c:pt idx="135">
                  <c:v>40000</c:v>
                </c:pt>
                <c:pt idx="136">
                  <c:v>40880</c:v>
                </c:pt>
                <c:pt idx="137">
                  <c:v>41756</c:v>
                </c:pt>
                <c:pt idx="138">
                  <c:v>42628</c:v>
                </c:pt>
                <c:pt idx="139">
                  <c:v>43496</c:v>
                </c:pt>
                <c:pt idx="140">
                  <c:v>44360</c:v>
                </c:pt>
                <c:pt idx="141">
                  <c:v>45000</c:v>
                </c:pt>
                <c:pt idx="142">
                  <c:v>45166</c:v>
                </c:pt>
                <c:pt idx="143">
                  <c:v>45331</c:v>
                </c:pt>
                <c:pt idx="144">
                  <c:v>45495</c:v>
                </c:pt>
                <c:pt idx="145">
                  <c:v>45659</c:v>
                </c:pt>
                <c:pt idx="146">
                  <c:v>45822</c:v>
                </c:pt>
                <c:pt idx="147">
                  <c:v>45984</c:v>
                </c:pt>
                <c:pt idx="148">
                  <c:v>46144</c:v>
                </c:pt>
                <c:pt idx="149">
                  <c:v>46303</c:v>
                </c:pt>
                <c:pt idx="150">
                  <c:v>46461</c:v>
                </c:pt>
                <c:pt idx="151">
                  <c:v>46618</c:v>
                </c:pt>
                <c:pt idx="152">
                  <c:v>46775</c:v>
                </c:pt>
                <c:pt idx="153">
                  <c:v>46931</c:v>
                </c:pt>
                <c:pt idx="154">
                  <c:v>47087</c:v>
                </c:pt>
                <c:pt idx="155">
                  <c:v>47242</c:v>
                </c:pt>
                <c:pt idx="156">
                  <c:v>47397</c:v>
                </c:pt>
                <c:pt idx="157">
                  <c:v>47552</c:v>
                </c:pt>
                <c:pt idx="158">
                  <c:v>47706</c:v>
                </c:pt>
                <c:pt idx="159">
                  <c:v>47859</c:v>
                </c:pt>
                <c:pt idx="160">
                  <c:v>48011</c:v>
                </c:pt>
                <c:pt idx="161">
                  <c:v>48162</c:v>
                </c:pt>
                <c:pt idx="162">
                  <c:v>48312</c:v>
                </c:pt>
                <c:pt idx="163">
                  <c:v>48461</c:v>
                </c:pt>
                <c:pt idx="164">
                  <c:v>48609</c:v>
                </c:pt>
                <c:pt idx="165">
                  <c:v>48756</c:v>
                </c:pt>
                <c:pt idx="166">
                  <c:v>48902</c:v>
                </c:pt>
                <c:pt idx="167">
                  <c:v>49048</c:v>
                </c:pt>
                <c:pt idx="168">
                  <c:v>49193</c:v>
                </c:pt>
                <c:pt idx="169">
                  <c:v>49338</c:v>
                </c:pt>
                <c:pt idx="170">
                  <c:v>49482</c:v>
                </c:pt>
                <c:pt idx="171">
                  <c:v>49625</c:v>
                </c:pt>
                <c:pt idx="172">
                  <c:v>49768</c:v>
                </c:pt>
                <c:pt idx="173">
                  <c:v>49910</c:v>
                </c:pt>
                <c:pt idx="174">
                  <c:v>50052</c:v>
                </c:pt>
                <c:pt idx="175">
                  <c:v>50193</c:v>
                </c:pt>
                <c:pt idx="176">
                  <c:v>50333</c:v>
                </c:pt>
                <c:pt idx="177">
                  <c:v>50472</c:v>
                </c:pt>
                <c:pt idx="178">
                  <c:v>50610</c:v>
                </c:pt>
                <c:pt idx="179">
                  <c:v>50747</c:v>
                </c:pt>
                <c:pt idx="180">
                  <c:v>50883</c:v>
                </c:pt>
                <c:pt idx="181">
                  <c:v>51018</c:v>
                </c:pt>
                <c:pt idx="182">
                  <c:v>51152</c:v>
                </c:pt>
                <c:pt idx="183">
                  <c:v>51285</c:v>
                </c:pt>
                <c:pt idx="184">
                  <c:v>51417</c:v>
                </c:pt>
                <c:pt idx="185">
                  <c:v>51548</c:v>
                </c:pt>
                <c:pt idx="186">
                  <c:v>51678</c:v>
                </c:pt>
                <c:pt idx="187">
                  <c:v>51807</c:v>
                </c:pt>
                <c:pt idx="188">
                  <c:v>51936</c:v>
                </c:pt>
                <c:pt idx="189">
                  <c:v>52064</c:v>
                </c:pt>
              </c:numCache>
            </c:numRef>
          </c:xVal>
          <c:yVal>
            <c:numRef>
              <c:f>comparison!$BJ$8:$BJ$300</c:f>
              <c:numCache>
                <c:formatCode>General</c:formatCode>
                <c:ptCount val="293"/>
                <c:pt idx="0">
                  <c:v>4.9800000000000004</c:v>
                </c:pt>
                <c:pt idx="1">
                  <c:v>5.0039000000000007</c:v>
                </c:pt>
                <c:pt idx="2">
                  <c:v>5.0280000000000005</c:v>
                </c:pt>
                <c:pt idx="3">
                  <c:v>5.0521000000000003</c:v>
                </c:pt>
                <c:pt idx="4">
                  <c:v>5.0763999999999996</c:v>
                </c:pt>
                <c:pt idx="5">
                  <c:v>5.1007999999999996</c:v>
                </c:pt>
                <c:pt idx="6">
                  <c:v>5.1251999999999995</c:v>
                </c:pt>
                <c:pt idx="7">
                  <c:v>5.1498000000000008</c:v>
                </c:pt>
                <c:pt idx="8">
                  <c:v>5.1744000000000003</c:v>
                </c:pt>
                <c:pt idx="9">
                  <c:v>5.1990999999999996</c:v>
                </c:pt>
                <c:pt idx="10">
                  <c:v>5.2239000000000004</c:v>
                </c:pt>
                <c:pt idx="11">
                  <c:v>5.2487999999999992</c:v>
                </c:pt>
                <c:pt idx="12">
                  <c:v>5.2736999999999998</c:v>
                </c:pt>
                <c:pt idx="13">
                  <c:v>5.2987000000000002</c:v>
                </c:pt>
                <c:pt idx="14">
                  <c:v>5.3238000000000003</c:v>
                </c:pt>
                <c:pt idx="15">
                  <c:v>5.3489999999999993</c:v>
                </c:pt>
                <c:pt idx="16">
                  <c:v>5.3742000000000001</c:v>
                </c:pt>
                <c:pt idx="17">
                  <c:v>5.3994999999999997</c:v>
                </c:pt>
                <c:pt idx="18">
                  <c:v>5.4249000000000001</c:v>
                </c:pt>
                <c:pt idx="19">
                  <c:v>5.4504000000000001</c:v>
                </c:pt>
                <c:pt idx="20">
                  <c:v>5.4758999999999993</c:v>
                </c:pt>
                <c:pt idx="21">
                  <c:v>5.5015999999999998</c:v>
                </c:pt>
                <c:pt idx="22">
                  <c:v>5.5272999999999994</c:v>
                </c:pt>
                <c:pt idx="23">
                  <c:v>5.5530999999999997</c:v>
                </c:pt>
                <c:pt idx="24">
                  <c:v>5.5789999999999997</c:v>
                </c:pt>
                <c:pt idx="25">
                  <c:v>5.6051000000000002</c:v>
                </c:pt>
                <c:pt idx="26">
                  <c:v>5.6312000000000006</c:v>
                </c:pt>
                <c:pt idx="27">
                  <c:v>5.6574</c:v>
                </c:pt>
                <c:pt idx="28">
                  <c:v>5.6837</c:v>
                </c:pt>
                <c:pt idx="29">
                  <c:v>5.7100999999999997</c:v>
                </c:pt>
                <c:pt idx="30">
                  <c:v>5.7365999999999993</c:v>
                </c:pt>
                <c:pt idx="31">
                  <c:v>5.7633000000000001</c:v>
                </c:pt>
                <c:pt idx="32">
                  <c:v>5.79</c:v>
                </c:pt>
                <c:pt idx="33">
                  <c:v>5.8167999999999997</c:v>
                </c:pt>
                <c:pt idx="34">
                  <c:v>5.8270999999999997</c:v>
                </c:pt>
                <c:pt idx="35">
                  <c:v>5.8540000000000001</c:v>
                </c:pt>
                <c:pt idx="36">
                  <c:v>5.8810000000000002</c:v>
                </c:pt>
                <c:pt idx="37">
                  <c:v>5.9081000000000001</c:v>
                </c:pt>
                <c:pt idx="38">
                  <c:v>5.9211</c:v>
                </c:pt>
                <c:pt idx="39">
                  <c:v>5.9484000000000004</c:v>
                </c:pt>
                <c:pt idx="40">
                  <c:v>5.9757999999999996</c:v>
                </c:pt>
                <c:pt idx="41">
                  <c:v>6.0032000000000005</c:v>
                </c:pt>
                <c:pt idx="42">
                  <c:v>6.0308999999999999</c:v>
                </c:pt>
                <c:pt idx="43">
                  <c:v>6.0587</c:v>
                </c:pt>
                <c:pt idx="44">
                  <c:v>6.0865</c:v>
                </c:pt>
                <c:pt idx="45">
                  <c:v>6.1143999999999998</c:v>
                </c:pt>
                <c:pt idx="46">
                  <c:v>6.1425000000000001</c:v>
                </c:pt>
                <c:pt idx="47">
                  <c:v>6.1707000000000001</c:v>
                </c:pt>
                <c:pt idx="48">
                  <c:v>6.1989999999999998</c:v>
                </c:pt>
                <c:pt idx="49">
                  <c:v>6.2272999999999996</c:v>
                </c:pt>
                <c:pt idx="50">
                  <c:v>6.2557</c:v>
                </c:pt>
                <c:pt idx="51">
                  <c:v>6.2843</c:v>
                </c:pt>
                <c:pt idx="52">
                  <c:v>6.3129</c:v>
                </c:pt>
                <c:pt idx="53">
                  <c:v>6.3416000000000006</c:v>
                </c:pt>
                <c:pt idx="54">
                  <c:v>6.3702999999999994</c:v>
                </c:pt>
                <c:pt idx="55">
                  <c:v>6.3990999999999998</c:v>
                </c:pt>
                <c:pt idx="56">
                  <c:v>6.4279999999999999</c:v>
                </c:pt>
                <c:pt idx="57">
                  <c:v>6.4569999999999999</c:v>
                </c:pt>
                <c:pt idx="58">
                  <c:v>6.4860999999999995</c:v>
                </c:pt>
                <c:pt idx="59">
                  <c:v>6.5151999999999992</c:v>
                </c:pt>
                <c:pt idx="60">
                  <c:v>6.5443999999999996</c:v>
                </c:pt>
                <c:pt idx="61">
                  <c:v>6.5735999999999999</c:v>
                </c:pt>
                <c:pt idx="62">
                  <c:v>6.6030999999999995</c:v>
                </c:pt>
                <c:pt idx="63">
                  <c:v>6.6326999999999998</c:v>
                </c:pt>
                <c:pt idx="64">
                  <c:v>6.6623000000000001</c:v>
                </c:pt>
                <c:pt idx="65">
                  <c:v>6.6920999999999999</c:v>
                </c:pt>
                <c:pt idx="66">
                  <c:v>6.7219999999999995</c:v>
                </c:pt>
                <c:pt idx="67">
                  <c:v>6.7520999999999995</c:v>
                </c:pt>
                <c:pt idx="68">
                  <c:v>6.7823000000000002</c:v>
                </c:pt>
                <c:pt idx="69">
                  <c:v>6.8126000000000007</c:v>
                </c:pt>
                <c:pt idx="70">
                  <c:v>6.8431000000000006</c:v>
                </c:pt>
                <c:pt idx="71">
                  <c:v>6.8737000000000004</c:v>
                </c:pt>
                <c:pt idx="72">
                  <c:v>6.9043999999999999</c:v>
                </c:pt>
                <c:pt idx="73">
                  <c:v>6.9352999999999998</c:v>
                </c:pt>
                <c:pt idx="74">
                  <c:v>6.9662999999999995</c:v>
                </c:pt>
                <c:pt idx="75">
                  <c:v>6.9973999999999998</c:v>
                </c:pt>
                <c:pt idx="76">
                  <c:v>7.0286999999999997</c:v>
                </c:pt>
                <c:pt idx="77">
                  <c:v>7.0600000000000005</c:v>
                </c:pt>
                <c:pt idx="78">
                  <c:v>7.0844999999999994</c:v>
                </c:pt>
                <c:pt idx="79">
                  <c:v>7.1158999999999999</c:v>
                </c:pt>
                <c:pt idx="80">
                  <c:v>7.1472999999999995</c:v>
                </c:pt>
                <c:pt idx="81">
                  <c:v>7.1787000000000001</c:v>
                </c:pt>
                <c:pt idx="82">
                  <c:v>7.2103000000000002</c:v>
                </c:pt>
                <c:pt idx="83">
                  <c:v>7.2184999999999997</c:v>
                </c:pt>
                <c:pt idx="84">
                  <c:v>7.2502000000000004</c:v>
                </c:pt>
                <c:pt idx="85">
                  <c:v>7.282</c:v>
                </c:pt>
                <c:pt idx="86">
                  <c:v>7.3139000000000003</c:v>
                </c:pt>
                <c:pt idx="87">
                  <c:v>7.3458000000000006</c:v>
                </c:pt>
                <c:pt idx="88">
                  <c:v>7.3778000000000006</c:v>
                </c:pt>
                <c:pt idx="89">
                  <c:v>7.4098999999999995</c:v>
                </c:pt>
                <c:pt idx="90">
                  <c:v>7.4420000000000002</c:v>
                </c:pt>
                <c:pt idx="91">
                  <c:v>7.4742000000000006</c:v>
                </c:pt>
                <c:pt idx="92">
                  <c:v>7.5065</c:v>
                </c:pt>
                <c:pt idx="93">
                  <c:v>7.5389999999999997</c:v>
                </c:pt>
                <c:pt idx="94">
                  <c:v>7.5716000000000001</c:v>
                </c:pt>
                <c:pt idx="95">
                  <c:v>7.6044</c:v>
                </c:pt>
                <c:pt idx="96">
                  <c:v>7.6371000000000002</c:v>
                </c:pt>
                <c:pt idx="97">
                  <c:v>7.67</c:v>
                </c:pt>
                <c:pt idx="98">
                  <c:v>7.7029000000000005</c:v>
                </c:pt>
                <c:pt idx="99">
                  <c:v>7.7359</c:v>
                </c:pt>
                <c:pt idx="100">
                  <c:v>7.7690000000000001</c:v>
                </c:pt>
                <c:pt idx="101">
                  <c:v>7.8024000000000004</c:v>
                </c:pt>
                <c:pt idx="102">
                  <c:v>7.8358000000000008</c:v>
                </c:pt>
                <c:pt idx="103">
                  <c:v>7.8692999999999991</c:v>
                </c:pt>
                <c:pt idx="104">
                  <c:v>7.9028999999999989</c:v>
                </c:pt>
                <c:pt idx="105">
                  <c:v>7.9366000000000003</c:v>
                </c:pt>
                <c:pt idx="106">
                  <c:v>7.9702999999999999</c:v>
                </c:pt>
                <c:pt idx="107">
                  <c:v>8.0043000000000006</c:v>
                </c:pt>
                <c:pt idx="108">
                  <c:v>8.0383999999999993</c:v>
                </c:pt>
                <c:pt idx="109">
                  <c:v>8.0725999999999996</c:v>
                </c:pt>
                <c:pt idx="110">
                  <c:v>8.1068999999999996</c:v>
                </c:pt>
                <c:pt idx="111">
                  <c:v>8.1411999999999995</c:v>
                </c:pt>
                <c:pt idx="112">
                  <c:v>8.1755999999999993</c:v>
                </c:pt>
                <c:pt idx="113">
                  <c:v>8.2103000000000002</c:v>
                </c:pt>
                <c:pt idx="114">
                  <c:v>8.2448999999999995</c:v>
                </c:pt>
                <c:pt idx="115">
                  <c:v>8.2797000000000001</c:v>
                </c:pt>
                <c:pt idx="116">
                  <c:v>8.3143999999999991</c:v>
                </c:pt>
                <c:pt idx="117">
                  <c:v>8.3491</c:v>
                </c:pt>
                <c:pt idx="118">
                  <c:v>8.3840000000000003</c:v>
                </c:pt>
                <c:pt idx="119">
                  <c:v>8.4189999999999987</c:v>
                </c:pt>
                <c:pt idx="120">
                  <c:v>8.4541000000000004</c:v>
                </c:pt>
                <c:pt idx="121">
                  <c:v>8.4893000000000001</c:v>
                </c:pt>
                <c:pt idx="122">
                  <c:v>8.5245999999999995</c:v>
                </c:pt>
                <c:pt idx="123">
                  <c:v>8.5605999999999991</c:v>
                </c:pt>
                <c:pt idx="124">
                  <c:v>8.5965000000000007</c:v>
                </c:pt>
                <c:pt idx="125">
                  <c:v>8.6324000000000005</c:v>
                </c:pt>
                <c:pt idx="126">
                  <c:v>8.6685000000000016</c:v>
                </c:pt>
                <c:pt idx="127">
                  <c:v>8.7048000000000005</c:v>
                </c:pt>
                <c:pt idx="128">
                  <c:v>8.7410999999999994</c:v>
                </c:pt>
                <c:pt idx="129">
                  <c:v>8.7773000000000003</c:v>
                </c:pt>
                <c:pt idx="130">
                  <c:v>8.8137000000000008</c:v>
                </c:pt>
                <c:pt idx="131">
                  <c:v>8.850200000000001</c:v>
                </c:pt>
                <c:pt idx="132">
                  <c:v>8.8868000000000009</c:v>
                </c:pt>
                <c:pt idx="133">
                  <c:v>8.9234999999999989</c:v>
                </c:pt>
                <c:pt idx="134">
                  <c:v>8.9602000000000004</c:v>
                </c:pt>
                <c:pt idx="135">
                  <c:v>8.9642999999999997</c:v>
                </c:pt>
                <c:pt idx="136">
                  <c:v>9.0012000000000008</c:v>
                </c:pt>
                <c:pt idx="137">
                  <c:v>9.0381</c:v>
                </c:pt>
                <c:pt idx="138">
                  <c:v>9.0752000000000006</c:v>
                </c:pt>
                <c:pt idx="139">
                  <c:v>9.1122999999999994</c:v>
                </c:pt>
                <c:pt idx="140">
                  <c:v>9.1496000000000013</c:v>
                </c:pt>
                <c:pt idx="141">
                  <c:v>9.1774000000000004</c:v>
                </c:pt>
                <c:pt idx="142">
                  <c:v>9.2149000000000001</c:v>
                </c:pt>
                <c:pt idx="143">
                  <c:v>9.2525999999999993</c:v>
                </c:pt>
                <c:pt idx="144">
                  <c:v>9.2902000000000005</c:v>
                </c:pt>
                <c:pt idx="145">
                  <c:v>9.3282000000000007</c:v>
                </c:pt>
                <c:pt idx="146">
                  <c:v>9.3661999999999992</c:v>
                </c:pt>
                <c:pt idx="147">
                  <c:v>9.404300000000001</c:v>
                </c:pt>
                <c:pt idx="148">
                  <c:v>9.4421999999999997</c:v>
                </c:pt>
                <c:pt idx="149">
                  <c:v>9.4802</c:v>
                </c:pt>
                <c:pt idx="150">
                  <c:v>9.5181999999999984</c:v>
                </c:pt>
                <c:pt idx="151">
                  <c:v>9.5563000000000002</c:v>
                </c:pt>
                <c:pt idx="152">
                  <c:v>9.5946999999999996</c:v>
                </c:pt>
                <c:pt idx="153">
                  <c:v>9.6332000000000004</c:v>
                </c:pt>
                <c:pt idx="154">
                  <c:v>9.6720000000000006</c:v>
                </c:pt>
                <c:pt idx="155">
                  <c:v>9.7109000000000005</c:v>
                </c:pt>
                <c:pt idx="156">
                  <c:v>9.7500999999999998</c:v>
                </c:pt>
                <c:pt idx="157">
                  <c:v>9.7896999999999998</c:v>
                </c:pt>
                <c:pt idx="158">
                  <c:v>9.8292999999999999</c:v>
                </c:pt>
                <c:pt idx="159">
                  <c:v>9.8689999999999998</c:v>
                </c:pt>
                <c:pt idx="160">
                  <c:v>9.9088000000000012</c:v>
                </c:pt>
                <c:pt idx="161">
                  <c:v>9.9486000000000008</c:v>
                </c:pt>
                <c:pt idx="162">
                  <c:v>9.9885999999999999</c:v>
                </c:pt>
                <c:pt idx="163">
                  <c:v>10.028600000000001</c:v>
                </c:pt>
                <c:pt idx="164">
                  <c:v>10.0686</c:v>
                </c:pt>
                <c:pt idx="165">
                  <c:v>10.108799999999999</c:v>
                </c:pt>
                <c:pt idx="166">
                  <c:v>10.149000000000001</c:v>
                </c:pt>
                <c:pt idx="167">
                  <c:v>10.189500000000001</c:v>
                </c:pt>
                <c:pt idx="168">
                  <c:v>10.229999999999999</c:v>
                </c:pt>
                <c:pt idx="169">
                  <c:v>10.270799999999999</c:v>
                </c:pt>
                <c:pt idx="170">
                  <c:v>10.3117</c:v>
                </c:pt>
                <c:pt idx="171">
                  <c:v>10.352600000000001</c:v>
                </c:pt>
                <c:pt idx="172">
                  <c:v>10.393800000000001</c:v>
                </c:pt>
                <c:pt idx="173">
                  <c:v>10.435099999999998</c:v>
                </c:pt>
                <c:pt idx="174">
                  <c:v>10.476600000000001</c:v>
                </c:pt>
                <c:pt idx="175">
                  <c:v>10.5182</c:v>
                </c:pt>
                <c:pt idx="176">
                  <c:v>10.559799999999999</c:v>
                </c:pt>
                <c:pt idx="177">
                  <c:v>10.6014</c:v>
                </c:pt>
                <c:pt idx="178">
                  <c:v>10.6431</c:v>
                </c:pt>
                <c:pt idx="179">
                  <c:v>10.684699999999999</c:v>
                </c:pt>
                <c:pt idx="180">
                  <c:v>10.7264</c:v>
                </c:pt>
                <c:pt idx="181">
                  <c:v>10.768000000000001</c:v>
                </c:pt>
                <c:pt idx="182">
                  <c:v>10.809699999999999</c:v>
                </c:pt>
                <c:pt idx="183">
                  <c:v>10.8514</c:v>
                </c:pt>
                <c:pt idx="184">
                  <c:v>10.893099999999999</c:v>
                </c:pt>
                <c:pt idx="185">
                  <c:v>10.934700000000001</c:v>
                </c:pt>
                <c:pt idx="186">
                  <c:v>10.9764</c:v>
                </c:pt>
                <c:pt idx="187">
                  <c:v>11.018099999999999</c:v>
                </c:pt>
                <c:pt idx="188">
                  <c:v>11.0602</c:v>
                </c:pt>
                <c:pt idx="189">
                  <c:v>11.102499999999999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971-40A0-8DB6-ED447CE29098}"/>
            </c:ext>
          </c:extLst>
        </c:ser>
        <c:ser>
          <c:idx val="2"/>
          <c:order val="3"/>
          <c:tx>
            <c:v>AFGROW solution using a lower resolution Beta table</c:v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comparison!$AZ$8:$AZ$300</c:f>
              <c:numCache>
                <c:formatCode>General</c:formatCode>
                <c:ptCount val="293"/>
                <c:pt idx="0">
                  <c:v>0</c:v>
                </c:pt>
                <c:pt idx="1">
                  <c:v>317</c:v>
                </c:pt>
                <c:pt idx="2">
                  <c:v>632</c:v>
                </c:pt>
                <c:pt idx="3">
                  <c:v>947</c:v>
                </c:pt>
                <c:pt idx="4">
                  <c:v>1261</c:v>
                </c:pt>
                <c:pt idx="5">
                  <c:v>1575</c:v>
                </c:pt>
                <c:pt idx="6">
                  <c:v>1888</c:v>
                </c:pt>
                <c:pt idx="7">
                  <c:v>2201</c:v>
                </c:pt>
                <c:pt idx="8">
                  <c:v>2513</c:v>
                </c:pt>
                <c:pt idx="9">
                  <c:v>2825</c:v>
                </c:pt>
                <c:pt idx="10">
                  <c:v>3137</c:v>
                </c:pt>
                <c:pt idx="11">
                  <c:v>3448</c:v>
                </c:pt>
                <c:pt idx="12">
                  <c:v>3759</c:v>
                </c:pt>
                <c:pt idx="13">
                  <c:v>4069</c:v>
                </c:pt>
                <c:pt idx="14">
                  <c:v>4379</c:v>
                </c:pt>
                <c:pt idx="15">
                  <c:v>4688</c:v>
                </c:pt>
                <c:pt idx="16">
                  <c:v>4997</c:v>
                </c:pt>
                <c:pt idx="17">
                  <c:v>5305</c:v>
                </c:pt>
                <c:pt idx="18">
                  <c:v>5613</c:v>
                </c:pt>
                <c:pt idx="19">
                  <c:v>5920</c:v>
                </c:pt>
                <c:pt idx="20">
                  <c:v>6227</c:v>
                </c:pt>
                <c:pt idx="21">
                  <c:v>6533</c:v>
                </c:pt>
                <c:pt idx="22">
                  <c:v>6839</c:v>
                </c:pt>
                <c:pt idx="23">
                  <c:v>7143</c:v>
                </c:pt>
                <c:pt idx="24">
                  <c:v>7445</c:v>
                </c:pt>
                <c:pt idx="25">
                  <c:v>7745</c:v>
                </c:pt>
                <c:pt idx="26">
                  <c:v>8043</c:v>
                </c:pt>
                <c:pt idx="27">
                  <c:v>8339</c:v>
                </c:pt>
                <c:pt idx="28">
                  <c:v>8634</c:v>
                </c:pt>
                <c:pt idx="29">
                  <c:v>8927</c:v>
                </c:pt>
                <c:pt idx="30">
                  <c:v>9218</c:v>
                </c:pt>
                <c:pt idx="31">
                  <c:v>9507</c:v>
                </c:pt>
                <c:pt idx="32">
                  <c:v>9794</c:v>
                </c:pt>
                <c:pt idx="33">
                  <c:v>10000</c:v>
                </c:pt>
                <c:pt idx="34">
                  <c:v>11472</c:v>
                </c:pt>
                <c:pt idx="35">
                  <c:v>12930</c:v>
                </c:pt>
                <c:pt idx="36">
                  <c:v>14379</c:v>
                </c:pt>
                <c:pt idx="37">
                  <c:v>15000</c:v>
                </c:pt>
                <c:pt idx="38">
                  <c:v>15278</c:v>
                </c:pt>
                <c:pt idx="39">
                  <c:v>15554</c:v>
                </c:pt>
                <c:pt idx="40">
                  <c:v>15828</c:v>
                </c:pt>
                <c:pt idx="41">
                  <c:v>16100</c:v>
                </c:pt>
                <c:pt idx="42">
                  <c:v>16371</c:v>
                </c:pt>
                <c:pt idx="43">
                  <c:v>16642</c:v>
                </c:pt>
                <c:pt idx="44">
                  <c:v>16912</c:v>
                </c:pt>
                <c:pt idx="45">
                  <c:v>17182</c:v>
                </c:pt>
                <c:pt idx="46">
                  <c:v>17451</c:v>
                </c:pt>
                <c:pt idx="47">
                  <c:v>17720</c:v>
                </c:pt>
                <c:pt idx="48">
                  <c:v>17987</c:v>
                </c:pt>
                <c:pt idx="49">
                  <c:v>18252</c:v>
                </c:pt>
                <c:pt idx="50">
                  <c:v>18515</c:v>
                </c:pt>
                <c:pt idx="51">
                  <c:v>18777</c:v>
                </c:pt>
                <c:pt idx="52">
                  <c:v>19038</c:v>
                </c:pt>
                <c:pt idx="53">
                  <c:v>19298</c:v>
                </c:pt>
                <c:pt idx="54">
                  <c:v>19558</c:v>
                </c:pt>
                <c:pt idx="55">
                  <c:v>19817</c:v>
                </c:pt>
                <c:pt idx="56">
                  <c:v>20075</c:v>
                </c:pt>
                <c:pt idx="57">
                  <c:v>20332</c:v>
                </c:pt>
                <c:pt idx="58">
                  <c:v>20588</c:v>
                </c:pt>
                <c:pt idx="59">
                  <c:v>20844</c:v>
                </c:pt>
                <c:pt idx="60">
                  <c:v>21099</c:v>
                </c:pt>
                <c:pt idx="61">
                  <c:v>21353</c:v>
                </c:pt>
                <c:pt idx="62">
                  <c:v>21606</c:v>
                </c:pt>
                <c:pt idx="63">
                  <c:v>21859</c:v>
                </c:pt>
                <c:pt idx="64">
                  <c:v>22111</c:v>
                </c:pt>
                <c:pt idx="65">
                  <c:v>22362</c:v>
                </c:pt>
                <c:pt idx="66">
                  <c:v>22612</c:v>
                </c:pt>
                <c:pt idx="67">
                  <c:v>22861</c:v>
                </c:pt>
                <c:pt idx="68">
                  <c:v>23110</c:v>
                </c:pt>
                <c:pt idx="69">
                  <c:v>23358</c:v>
                </c:pt>
                <c:pt idx="70">
                  <c:v>23605</c:v>
                </c:pt>
                <c:pt idx="71">
                  <c:v>23851</c:v>
                </c:pt>
                <c:pt idx="72">
                  <c:v>24097</c:v>
                </c:pt>
                <c:pt idx="73">
                  <c:v>24342</c:v>
                </c:pt>
                <c:pt idx="74">
                  <c:v>24586</c:v>
                </c:pt>
                <c:pt idx="75">
                  <c:v>24830</c:v>
                </c:pt>
                <c:pt idx="76">
                  <c:v>25000</c:v>
                </c:pt>
                <c:pt idx="77">
                  <c:v>26253</c:v>
                </c:pt>
                <c:pt idx="78">
                  <c:v>27501</c:v>
                </c:pt>
                <c:pt idx="79">
                  <c:v>28746</c:v>
                </c:pt>
                <c:pt idx="80">
                  <c:v>29987</c:v>
                </c:pt>
                <c:pt idx="81">
                  <c:v>30000</c:v>
                </c:pt>
                <c:pt idx="82">
                  <c:v>30239</c:v>
                </c:pt>
                <c:pt idx="83">
                  <c:v>30478</c:v>
                </c:pt>
                <c:pt idx="84">
                  <c:v>30716</c:v>
                </c:pt>
                <c:pt idx="85">
                  <c:v>30953</c:v>
                </c:pt>
                <c:pt idx="86">
                  <c:v>31190</c:v>
                </c:pt>
                <c:pt idx="87">
                  <c:v>31426</c:v>
                </c:pt>
                <c:pt idx="88">
                  <c:v>31656</c:v>
                </c:pt>
                <c:pt idx="89">
                  <c:v>31884</c:v>
                </c:pt>
                <c:pt idx="90">
                  <c:v>32110</c:v>
                </c:pt>
                <c:pt idx="91">
                  <c:v>32334</c:v>
                </c:pt>
                <c:pt idx="92">
                  <c:v>32556</c:v>
                </c:pt>
                <c:pt idx="93">
                  <c:v>32776</c:v>
                </c:pt>
                <c:pt idx="94">
                  <c:v>32995</c:v>
                </c:pt>
                <c:pt idx="95">
                  <c:v>33212</c:v>
                </c:pt>
                <c:pt idx="96">
                  <c:v>33427</c:v>
                </c:pt>
                <c:pt idx="97">
                  <c:v>33640</c:v>
                </c:pt>
                <c:pt idx="98">
                  <c:v>33852</c:v>
                </c:pt>
                <c:pt idx="99">
                  <c:v>34062</c:v>
                </c:pt>
                <c:pt idx="100">
                  <c:v>34270</c:v>
                </c:pt>
                <c:pt idx="101">
                  <c:v>34477</c:v>
                </c:pt>
                <c:pt idx="102">
                  <c:v>34682</c:v>
                </c:pt>
                <c:pt idx="103">
                  <c:v>34885</c:v>
                </c:pt>
                <c:pt idx="104">
                  <c:v>35087</c:v>
                </c:pt>
                <c:pt idx="105">
                  <c:v>35287</c:v>
                </c:pt>
                <c:pt idx="106">
                  <c:v>35486</c:v>
                </c:pt>
                <c:pt idx="107">
                  <c:v>35683</c:v>
                </c:pt>
                <c:pt idx="108">
                  <c:v>35879</c:v>
                </c:pt>
                <c:pt idx="109">
                  <c:v>36075</c:v>
                </c:pt>
                <c:pt idx="110">
                  <c:v>36271</c:v>
                </c:pt>
                <c:pt idx="111">
                  <c:v>36467</c:v>
                </c:pt>
                <c:pt idx="112">
                  <c:v>36663</c:v>
                </c:pt>
                <c:pt idx="113">
                  <c:v>36859</c:v>
                </c:pt>
                <c:pt idx="114">
                  <c:v>37055</c:v>
                </c:pt>
                <c:pt idx="115">
                  <c:v>37251</c:v>
                </c:pt>
                <c:pt idx="116">
                  <c:v>37447</c:v>
                </c:pt>
                <c:pt idx="117">
                  <c:v>37643</c:v>
                </c:pt>
                <c:pt idx="118">
                  <c:v>37839</c:v>
                </c:pt>
                <c:pt idx="119">
                  <c:v>38033</c:v>
                </c:pt>
                <c:pt idx="120">
                  <c:v>38225</c:v>
                </c:pt>
                <c:pt idx="121">
                  <c:v>38415</c:v>
                </c:pt>
                <c:pt idx="122">
                  <c:v>38603</c:v>
                </c:pt>
                <c:pt idx="123">
                  <c:v>38789</c:v>
                </c:pt>
                <c:pt idx="124">
                  <c:v>38974</c:v>
                </c:pt>
                <c:pt idx="125">
                  <c:v>39157</c:v>
                </c:pt>
                <c:pt idx="126">
                  <c:v>39337</c:v>
                </c:pt>
                <c:pt idx="127">
                  <c:v>39515</c:v>
                </c:pt>
                <c:pt idx="128">
                  <c:v>39691</c:v>
                </c:pt>
                <c:pt idx="129">
                  <c:v>39865</c:v>
                </c:pt>
                <c:pt idx="130">
                  <c:v>40000</c:v>
                </c:pt>
                <c:pt idx="131">
                  <c:v>40889</c:v>
                </c:pt>
                <c:pt idx="132">
                  <c:v>41762</c:v>
                </c:pt>
                <c:pt idx="133">
                  <c:v>42626</c:v>
                </c:pt>
                <c:pt idx="134">
                  <c:v>43480</c:v>
                </c:pt>
                <c:pt idx="135">
                  <c:v>44325</c:v>
                </c:pt>
                <c:pt idx="136">
                  <c:v>45000</c:v>
                </c:pt>
                <c:pt idx="137">
                  <c:v>45162</c:v>
                </c:pt>
                <c:pt idx="138">
                  <c:v>45321</c:v>
                </c:pt>
                <c:pt idx="139">
                  <c:v>45478</c:v>
                </c:pt>
                <c:pt idx="140">
                  <c:v>45634</c:v>
                </c:pt>
                <c:pt idx="141">
                  <c:v>45788</c:v>
                </c:pt>
                <c:pt idx="142">
                  <c:v>45941</c:v>
                </c:pt>
                <c:pt idx="143">
                  <c:v>46092</c:v>
                </c:pt>
                <c:pt idx="144">
                  <c:v>46242</c:v>
                </c:pt>
                <c:pt idx="145">
                  <c:v>46390</c:v>
                </c:pt>
                <c:pt idx="146">
                  <c:v>46537</c:v>
                </c:pt>
                <c:pt idx="147">
                  <c:v>46682</c:v>
                </c:pt>
                <c:pt idx="148">
                  <c:v>46826</c:v>
                </c:pt>
                <c:pt idx="149">
                  <c:v>46969</c:v>
                </c:pt>
                <c:pt idx="150">
                  <c:v>47110</c:v>
                </c:pt>
                <c:pt idx="151">
                  <c:v>47250</c:v>
                </c:pt>
                <c:pt idx="152">
                  <c:v>47389</c:v>
                </c:pt>
                <c:pt idx="153">
                  <c:v>47527</c:v>
                </c:pt>
                <c:pt idx="154">
                  <c:v>47663</c:v>
                </c:pt>
                <c:pt idx="155">
                  <c:v>47798</c:v>
                </c:pt>
                <c:pt idx="156">
                  <c:v>47932</c:v>
                </c:pt>
                <c:pt idx="157">
                  <c:v>48065</c:v>
                </c:pt>
                <c:pt idx="158">
                  <c:v>48197</c:v>
                </c:pt>
                <c:pt idx="159">
                  <c:v>48328</c:v>
                </c:pt>
                <c:pt idx="160">
                  <c:v>48458</c:v>
                </c:pt>
                <c:pt idx="161">
                  <c:v>48587</c:v>
                </c:pt>
                <c:pt idx="162">
                  <c:v>48714</c:v>
                </c:pt>
                <c:pt idx="163">
                  <c:v>48840</c:v>
                </c:pt>
                <c:pt idx="164">
                  <c:v>48965</c:v>
                </c:pt>
                <c:pt idx="165">
                  <c:v>49089</c:v>
                </c:pt>
                <c:pt idx="166">
                  <c:v>49212</c:v>
                </c:pt>
                <c:pt idx="167">
                  <c:v>49334</c:v>
                </c:pt>
                <c:pt idx="168">
                  <c:v>49455</c:v>
                </c:pt>
                <c:pt idx="169">
                  <c:v>49576</c:v>
                </c:pt>
                <c:pt idx="170">
                  <c:v>49696</c:v>
                </c:pt>
                <c:pt idx="171">
                  <c:v>49815</c:v>
                </c:pt>
              </c:numCache>
            </c:numRef>
          </c:xVal>
          <c:yVal>
            <c:numRef>
              <c:f>comparison!$BB$8:$BB$300</c:f>
              <c:numCache>
                <c:formatCode>General</c:formatCode>
                <c:ptCount val="293"/>
                <c:pt idx="0">
                  <c:v>4.9800000000000004</c:v>
                </c:pt>
                <c:pt idx="1">
                  <c:v>5.0032999999999994</c:v>
                </c:pt>
                <c:pt idx="2">
                  <c:v>5.0266000000000002</c:v>
                </c:pt>
                <c:pt idx="3">
                  <c:v>5.05</c:v>
                </c:pt>
                <c:pt idx="4">
                  <c:v>5.0735999999999999</c:v>
                </c:pt>
                <c:pt idx="5">
                  <c:v>5.0974000000000004</c:v>
                </c:pt>
                <c:pt idx="6">
                  <c:v>5.1212999999999997</c:v>
                </c:pt>
                <c:pt idx="7">
                  <c:v>5.1453000000000007</c:v>
                </c:pt>
                <c:pt idx="8">
                  <c:v>5.1694999999999993</c:v>
                </c:pt>
                <c:pt idx="9">
                  <c:v>5.1938000000000004</c:v>
                </c:pt>
                <c:pt idx="10">
                  <c:v>5.2183999999999999</c:v>
                </c:pt>
                <c:pt idx="11">
                  <c:v>5.2430000000000003</c:v>
                </c:pt>
                <c:pt idx="12">
                  <c:v>5.2679</c:v>
                </c:pt>
                <c:pt idx="13">
                  <c:v>5.2928000000000006</c:v>
                </c:pt>
                <c:pt idx="14">
                  <c:v>5.3179999999999996</c:v>
                </c:pt>
                <c:pt idx="15">
                  <c:v>5.3432000000000004</c:v>
                </c:pt>
                <c:pt idx="16">
                  <c:v>5.3686999999999996</c:v>
                </c:pt>
                <c:pt idx="17">
                  <c:v>5.3943000000000003</c:v>
                </c:pt>
                <c:pt idx="18">
                  <c:v>5.42</c:v>
                </c:pt>
                <c:pt idx="19">
                  <c:v>5.4459</c:v>
                </c:pt>
                <c:pt idx="20">
                  <c:v>5.4720000000000004</c:v>
                </c:pt>
                <c:pt idx="21">
                  <c:v>5.4981999999999998</c:v>
                </c:pt>
                <c:pt idx="22">
                  <c:v>5.5246000000000004</c:v>
                </c:pt>
                <c:pt idx="23">
                  <c:v>5.5510999999999999</c:v>
                </c:pt>
                <c:pt idx="24">
                  <c:v>5.5774999999999997</c:v>
                </c:pt>
                <c:pt idx="25">
                  <c:v>5.6040999999999999</c:v>
                </c:pt>
                <c:pt idx="26">
                  <c:v>5.6306000000000003</c:v>
                </c:pt>
                <c:pt idx="27">
                  <c:v>5.6572000000000005</c:v>
                </c:pt>
                <c:pt idx="28">
                  <c:v>5.6837999999999997</c:v>
                </c:pt>
                <c:pt idx="29">
                  <c:v>5.7105000000000006</c:v>
                </c:pt>
                <c:pt idx="30">
                  <c:v>5.7373000000000003</c:v>
                </c:pt>
                <c:pt idx="31">
                  <c:v>5.7640000000000002</c:v>
                </c:pt>
                <c:pt idx="32">
                  <c:v>5.7907999999999999</c:v>
                </c:pt>
                <c:pt idx="33">
                  <c:v>5.8102</c:v>
                </c:pt>
                <c:pt idx="34">
                  <c:v>5.8369999999999997</c:v>
                </c:pt>
                <c:pt idx="35">
                  <c:v>5.8639000000000001</c:v>
                </c:pt>
                <c:pt idx="36">
                  <c:v>5.8906999999999998</c:v>
                </c:pt>
                <c:pt idx="37">
                  <c:v>5.9023000000000003</c:v>
                </c:pt>
                <c:pt idx="38">
                  <c:v>5.9293000000000005</c:v>
                </c:pt>
                <c:pt idx="39">
                  <c:v>5.9563999999999995</c:v>
                </c:pt>
                <c:pt idx="40">
                  <c:v>5.9833999999999996</c:v>
                </c:pt>
                <c:pt idx="41">
                  <c:v>6.0105000000000004</c:v>
                </c:pt>
                <c:pt idx="42">
                  <c:v>6.0377000000000001</c:v>
                </c:pt>
                <c:pt idx="43">
                  <c:v>6.0651999999999999</c:v>
                </c:pt>
                <c:pt idx="44">
                  <c:v>6.0927999999999995</c:v>
                </c:pt>
                <c:pt idx="45">
                  <c:v>6.1206000000000005</c:v>
                </c:pt>
                <c:pt idx="46">
                  <c:v>6.1486000000000001</c:v>
                </c:pt>
                <c:pt idx="47">
                  <c:v>6.1768999999999998</c:v>
                </c:pt>
                <c:pt idx="48">
                  <c:v>6.2050999999999998</c:v>
                </c:pt>
                <c:pt idx="49">
                  <c:v>6.2335000000000003</c:v>
                </c:pt>
                <c:pt idx="50">
                  <c:v>6.2618999999999998</c:v>
                </c:pt>
                <c:pt idx="51">
                  <c:v>6.2904</c:v>
                </c:pt>
                <c:pt idx="52">
                  <c:v>6.319</c:v>
                </c:pt>
                <c:pt idx="53">
                  <c:v>6.3477000000000006</c:v>
                </c:pt>
                <c:pt idx="54">
                  <c:v>6.3765999999999998</c:v>
                </c:pt>
                <c:pt idx="55">
                  <c:v>6.4055999999999997</c:v>
                </c:pt>
                <c:pt idx="56">
                  <c:v>6.4346999999999994</c:v>
                </c:pt>
                <c:pt idx="57">
                  <c:v>6.4638999999999998</c:v>
                </c:pt>
                <c:pt idx="58">
                  <c:v>6.4931000000000001</c:v>
                </c:pt>
                <c:pt idx="59">
                  <c:v>6.5225999999999997</c:v>
                </c:pt>
                <c:pt idx="60">
                  <c:v>6.5522</c:v>
                </c:pt>
                <c:pt idx="61">
                  <c:v>6.5817999999999994</c:v>
                </c:pt>
                <c:pt idx="62">
                  <c:v>6.6115999999999993</c:v>
                </c:pt>
                <c:pt idx="63">
                  <c:v>6.6414999999999997</c:v>
                </c:pt>
                <c:pt idx="64">
                  <c:v>6.6715999999999998</c:v>
                </c:pt>
                <c:pt idx="65">
                  <c:v>6.7017999999999995</c:v>
                </c:pt>
                <c:pt idx="66">
                  <c:v>6.7320000000000002</c:v>
                </c:pt>
                <c:pt idx="67">
                  <c:v>6.7622999999999998</c:v>
                </c:pt>
                <c:pt idx="68">
                  <c:v>6.7929000000000004</c:v>
                </c:pt>
                <c:pt idx="69">
                  <c:v>6.8235000000000001</c:v>
                </c:pt>
                <c:pt idx="70">
                  <c:v>6.8542999999999994</c:v>
                </c:pt>
                <c:pt idx="71">
                  <c:v>6.8850999999999996</c:v>
                </c:pt>
                <c:pt idx="72">
                  <c:v>6.9161999999999999</c:v>
                </c:pt>
                <c:pt idx="73">
                  <c:v>6.9473000000000003</c:v>
                </c:pt>
                <c:pt idx="74">
                  <c:v>6.9786000000000001</c:v>
                </c:pt>
                <c:pt idx="75">
                  <c:v>7.0101000000000004</c:v>
                </c:pt>
                <c:pt idx="76">
                  <c:v>7.0321000000000007</c:v>
                </c:pt>
                <c:pt idx="77">
                  <c:v>7.0636999999999999</c:v>
                </c:pt>
                <c:pt idx="78">
                  <c:v>7.0953999999999997</c:v>
                </c:pt>
                <c:pt idx="79">
                  <c:v>7.1273</c:v>
                </c:pt>
                <c:pt idx="80">
                  <c:v>7.1592000000000002</c:v>
                </c:pt>
                <c:pt idx="81">
                  <c:v>7.1596000000000002</c:v>
                </c:pt>
                <c:pt idx="82">
                  <c:v>7.1917</c:v>
                </c:pt>
                <c:pt idx="83">
                  <c:v>7.2240000000000002</c:v>
                </c:pt>
                <c:pt idx="84">
                  <c:v>7.2565</c:v>
                </c:pt>
                <c:pt idx="85">
                  <c:v>7.2890000000000006</c:v>
                </c:pt>
                <c:pt idx="86">
                  <c:v>7.3217999999999996</c:v>
                </c:pt>
                <c:pt idx="87">
                  <c:v>7.3546999999999993</c:v>
                </c:pt>
                <c:pt idx="88">
                  <c:v>7.3873000000000006</c:v>
                </c:pt>
                <c:pt idx="89">
                  <c:v>7.4199000000000002</c:v>
                </c:pt>
                <c:pt idx="90">
                  <c:v>7.4524999999999997</c:v>
                </c:pt>
                <c:pt idx="91">
                  <c:v>7.4851999999999999</c:v>
                </c:pt>
                <c:pt idx="92">
                  <c:v>7.5178000000000003</c:v>
                </c:pt>
                <c:pt idx="93">
                  <c:v>7.5504999999999995</c:v>
                </c:pt>
                <c:pt idx="94">
                  <c:v>7.5833999999999993</c:v>
                </c:pt>
                <c:pt idx="95">
                  <c:v>7.6162000000000001</c:v>
                </c:pt>
                <c:pt idx="96">
                  <c:v>7.6490999999999998</c:v>
                </c:pt>
                <c:pt idx="97">
                  <c:v>7.6819999999999995</c:v>
                </c:pt>
                <c:pt idx="98">
                  <c:v>7.7150999999999996</c:v>
                </c:pt>
                <c:pt idx="99">
                  <c:v>7.7481</c:v>
                </c:pt>
                <c:pt idx="100">
                  <c:v>7.7812000000000001</c:v>
                </c:pt>
                <c:pt idx="101">
                  <c:v>7.8144000000000009</c:v>
                </c:pt>
                <c:pt idx="102">
                  <c:v>7.8475999999999999</c:v>
                </c:pt>
                <c:pt idx="103">
                  <c:v>7.8808000000000007</c:v>
                </c:pt>
                <c:pt idx="104">
                  <c:v>7.9142000000000001</c:v>
                </c:pt>
                <c:pt idx="105">
                  <c:v>7.9476000000000004</c:v>
                </c:pt>
                <c:pt idx="106">
                  <c:v>7.9810999999999996</c:v>
                </c:pt>
                <c:pt idx="107">
                  <c:v>8.0145999999999997</c:v>
                </c:pt>
                <c:pt idx="108">
                  <c:v>8.0482999999999993</c:v>
                </c:pt>
                <c:pt idx="109">
                  <c:v>8.0823999999999998</c:v>
                </c:pt>
                <c:pt idx="110">
                  <c:v>8.1167999999999996</c:v>
                </c:pt>
                <c:pt idx="111">
                  <c:v>8.1516000000000002</c:v>
                </c:pt>
                <c:pt idx="112">
                  <c:v>8.1867000000000001</c:v>
                </c:pt>
                <c:pt idx="113">
                  <c:v>8.2223000000000006</c:v>
                </c:pt>
                <c:pt idx="114">
                  <c:v>8.2582000000000004</c:v>
                </c:pt>
                <c:pt idx="115">
                  <c:v>8.2945999999999991</c:v>
                </c:pt>
                <c:pt idx="116">
                  <c:v>8.3313000000000006</c:v>
                </c:pt>
                <c:pt idx="117">
                  <c:v>8.3683999999999994</c:v>
                </c:pt>
                <c:pt idx="118">
                  <c:v>8.4060000000000006</c:v>
                </c:pt>
                <c:pt idx="119">
                  <c:v>8.4435000000000002</c:v>
                </c:pt>
                <c:pt idx="120">
                  <c:v>8.4809000000000001</c:v>
                </c:pt>
                <c:pt idx="121">
                  <c:v>8.5183</c:v>
                </c:pt>
                <c:pt idx="122">
                  <c:v>8.5556000000000001</c:v>
                </c:pt>
                <c:pt idx="123">
                  <c:v>8.5929000000000002</c:v>
                </c:pt>
                <c:pt idx="124">
                  <c:v>8.6303000000000001</c:v>
                </c:pt>
                <c:pt idx="125">
                  <c:v>8.6675000000000004</c:v>
                </c:pt>
                <c:pt idx="126">
                  <c:v>8.7040999999999986</c:v>
                </c:pt>
                <c:pt idx="127">
                  <c:v>8.7401999999999997</c:v>
                </c:pt>
                <c:pt idx="128">
                  <c:v>8.7760000000000016</c:v>
                </c:pt>
                <c:pt idx="129">
                  <c:v>8.8112999999999992</c:v>
                </c:pt>
                <c:pt idx="130">
                  <c:v>8.8386999999999993</c:v>
                </c:pt>
                <c:pt idx="131">
                  <c:v>8.8736999999999995</c:v>
                </c:pt>
                <c:pt idx="132">
                  <c:v>8.9078999999999997</c:v>
                </c:pt>
                <c:pt idx="133">
                  <c:v>8.9417000000000009</c:v>
                </c:pt>
                <c:pt idx="134">
                  <c:v>8.9750999999999994</c:v>
                </c:pt>
                <c:pt idx="135">
                  <c:v>9.0081999999999987</c:v>
                </c:pt>
                <c:pt idx="136">
                  <c:v>9.0345000000000013</c:v>
                </c:pt>
                <c:pt idx="137">
                  <c:v>9.067499999999999</c:v>
                </c:pt>
                <c:pt idx="138">
                  <c:v>9.0995999999999988</c:v>
                </c:pt>
                <c:pt idx="139">
                  <c:v>9.1312999999999995</c:v>
                </c:pt>
                <c:pt idx="140">
                  <c:v>9.1628000000000007</c:v>
                </c:pt>
                <c:pt idx="141">
                  <c:v>9.1938999999999993</c:v>
                </c:pt>
                <c:pt idx="142">
                  <c:v>9.2247000000000003</c:v>
                </c:pt>
                <c:pt idx="143">
                  <c:v>9.2551000000000005</c:v>
                </c:pt>
                <c:pt idx="144">
                  <c:v>9.2852999999999994</c:v>
                </c:pt>
                <c:pt idx="145">
                  <c:v>9.3150999999999993</c:v>
                </c:pt>
                <c:pt idx="146">
                  <c:v>9.3445999999999998</c:v>
                </c:pt>
                <c:pt idx="147">
                  <c:v>9.3737999999999992</c:v>
                </c:pt>
                <c:pt idx="148">
                  <c:v>9.4026999999999994</c:v>
                </c:pt>
                <c:pt idx="149">
                  <c:v>9.4313000000000002</c:v>
                </c:pt>
                <c:pt idx="150">
                  <c:v>9.4596</c:v>
                </c:pt>
                <c:pt idx="151">
                  <c:v>9.4876000000000005</c:v>
                </c:pt>
                <c:pt idx="152">
                  <c:v>9.5153999999999996</c:v>
                </c:pt>
                <c:pt idx="153">
                  <c:v>9.5429999999999993</c:v>
                </c:pt>
                <c:pt idx="154">
                  <c:v>9.5701999999999998</c:v>
                </c:pt>
                <c:pt idx="155">
                  <c:v>9.5971000000000011</c:v>
                </c:pt>
                <c:pt idx="156">
                  <c:v>9.6237999999999992</c:v>
                </c:pt>
                <c:pt idx="157">
                  <c:v>9.6503000000000014</c:v>
                </c:pt>
                <c:pt idx="158">
                  <c:v>9.676499999999999</c:v>
                </c:pt>
                <c:pt idx="159">
                  <c:v>9.7026000000000003</c:v>
                </c:pt>
                <c:pt idx="160">
                  <c:v>9.7284000000000006</c:v>
                </c:pt>
                <c:pt idx="161">
                  <c:v>9.7540000000000013</c:v>
                </c:pt>
                <c:pt idx="162">
                  <c:v>9.7791999999999994</c:v>
                </c:pt>
                <c:pt idx="163">
                  <c:v>9.8041</c:v>
                </c:pt>
                <c:pt idx="164">
                  <c:v>9.8288999999999991</c:v>
                </c:pt>
                <c:pt idx="165">
                  <c:v>9.8534000000000006</c:v>
                </c:pt>
                <c:pt idx="166">
                  <c:v>9.877699999999999</c:v>
                </c:pt>
                <c:pt idx="167">
                  <c:v>9.9016999999999999</c:v>
                </c:pt>
                <c:pt idx="168">
                  <c:v>9.9255999999999993</c:v>
                </c:pt>
                <c:pt idx="169">
                  <c:v>9.9494000000000007</c:v>
                </c:pt>
                <c:pt idx="170">
                  <c:v>9.972999999999999</c:v>
                </c:pt>
                <c:pt idx="171">
                  <c:v>9.9964000000000013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71-40A0-8DB6-ED447CE29098}"/>
            </c:ext>
          </c:extLst>
        </c:ser>
        <c:ser>
          <c:idx val="1"/>
          <c:order val="4"/>
          <c:tx>
            <c:v>PE-1-1 Experimental Data </c:v>
          </c:tx>
          <c:spPr>
            <a:ln w="19050">
              <a:noFill/>
            </a:ln>
          </c:spPr>
          <c:xVal>
            <c:numRef>
              <c:f>digitizedData2!$CI$11:$CI$20</c:f>
              <c:numCache>
                <c:formatCode>General</c:formatCode>
                <c:ptCount val="10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digitizedData2!$CH$11:$CH$20</c:f>
              <c:numCache>
                <c:formatCode>General</c:formatCode>
                <c:ptCount val="10"/>
                <c:pt idx="0">
                  <c:v>4.9884363425925899</c:v>
                </c:pt>
                <c:pt idx="1">
                  <c:v>5.7268622685185102</c:v>
                </c:pt>
                <c:pt idx="2">
                  <c:v>5.7268622685185102</c:v>
                </c:pt>
                <c:pt idx="3">
                  <c:v>6.8345011574074004</c:v>
                </c:pt>
                <c:pt idx="4">
                  <c:v>6.8345011574074004</c:v>
                </c:pt>
                <c:pt idx="5">
                  <c:v>8.3805804398148105</c:v>
                </c:pt>
                <c:pt idx="6">
                  <c:v>8.3805804398148105</c:v>
                </c:pt>
                <c:pt idx="7">
                  <c:v>10.434327546296201</c:v>
                </c:pt>
                <c:pt idx="8">
                  <c:v>10.549706597222199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71-40A0-8DB6-ED447CE29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5922614189537883"/>
              <c:y val="0.8230269784025389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"a" (mm)</a:t>
                </a:r>
              </a:p>
            </c:rich>
          </c:tx>
          <c:layout>
            <c:manualLayout>
              <c:xMode val="edge"/>
              <c:yMode val="edge"/>
              <c:x val="5.4021594850836775E-2"/>
              <c:y val="0.3836459153390753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7.1861806349280397E-2"/>
          <c:y val="9.6272083003279774E-2"/>
          <c:w val="0.71831783956668938"/>
          <c:h val="0.30228695858663723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, 3D FEA and AFGROW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44244455733565E-2"/>
          <c:y val="0.14447564480639724"/>
          <c:w val="0.89548538880234818"/>
          <c:h val="0.74868400889493014"/>
        </c:manualLayout>
      </c:layout>
      <c:scatterChart>
        <c:scatterStyle val="lineMarker"/>
        <c:varyColors val="0"/>
        <c:ser>
          <c:idx val="2"/>
          <c:order val="0"/>
          <c:tx>
            <c:v>3D FEA solution where no crack front shape constraint was considered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comparison!$K$8:$K$17</c:f>
              <c:numCache>
                <c:formatCode>General</c:formatCode>
                <c:ptCount val="10"/>
                <c:pt idx="0">
                  <c:v>0</c:v>
                </c:pt>
                <c:pt idx="1">
                  <c:v>10008</c:v>
                </c:pt>
                <c:pt idx="2">
                  <c:v>14985</c:v>
                </c:pt>
                <c:pt idx="3">
                  <c:v>24984</c:v>
                </c:pt>
                <c:pt idx="4">
                  <c:v>29994</c:v>
                </c:pt>
                <c:pt idx="5">
                  <c:v>39993</c:v>
                </c:pt>
                <c:pt idx="6">
                  <c:v>44998</c:v>
                </c:pt>
                <c:pt idx="7">
                  <c:v>54994</c:v>
                </c:pt>
                <c:pt idx="8">
                  <c:v>59992</c:v>
                </c:pt>
                <c:pt idx="9">
                  <c:v>64989</c:v>
                </c:pt>
              </c:numCache>
            </c:numRef>
          </c:xVal>
          <c:yVal>
            <c:numRef>
              <c:f>comparison!$M$8:$M$17</c:f>
              <c:numCache>
                <c:formatCode>General</c:formatCode>
                <c:ptCount val="10"/>
                <c:pt idx="0">
                  <c:v>6.2649999999999997</c:v>
                </c:pt>
                <c:pt idx="1">
                  <c:v>7.2249999999999996</c:v>
                </c:pt>
                <c:pt idx="2">
                  <c:v>7.33</c:v>
                </c:pt>
                <c:pt idx="3">
                  <c:v>8.56</c:v>
                </c:pt>
                <c:pt idx="4">
                  <c:v>8.7050000000000001</c:v>
                </c:pt>
                <c:pt idx="5">
                  <c:v>10.45</c:v>
                </c:pt>
                <c:pt idx="6">
                  <c:v>10.71</c:v>
                </c:pt>
                <c:pt idx="7">
                  <c:v>13.65</c:v>
                </c:pt>
                <c:pt idx="8">
                  <c:v>14.040000000000001</c:v>
                </c:pt>
                <c:pt idx="9">
                  <c:v>16.5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7B-48FD-B4E8-FF23AFE51E43}"/>
            </c:ext>
          </c:extLst>
        </c:ser>
        <c:ser>
          <c:idx val="4"/>
          <c:order val="1"/>
          <c:tx>
            <c:v>3D FEA solution where an incremental elliptical crack front was enforced</c:v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comparison!$BX$8:$BX$16</c:f>
              <c:numCache>
                <c:formatCode>General</c:formatCode>
                <c:ptCount val="9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comparison!$BZ$8:$BZ$16</c:f>
              <c:numCache>
                <c:formatCode>General</c:formatCode>
                <c:ptCount val="9"/>
                <c:pt idx="0">
                  <c:v>6.2649999999999997</c:v>
                </c:pt>
                <c:pt idx="1">
                  <c:v>7.319</c:v>
                </c:pt>
                <c:pt idx="2">
                  <c:v>7.45</c:v>
                </c:pt>
                <c:pt idx="3">
                  <c:v>8.9239999999999995</c:v>
                </c:pt>
                <c:pt idx="4">
                  <c:v>9.1125000000000007</c:v>
                </c:pt>
                <c:pt idx="5">
                  <c:v>11.504999999999999</c:v>
                </c:pt>
                <c:pt idx="6">
                  <c:v>11.82</c:v>
                </c:pt>
                <c:pt idx="7">
                  <c:v>16.32</c:v>
                </c:pt>
                <c:pt idx="8">
                  <c:v>16.95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07B-48FD-B4E8-FF23AFE51E43}"/>
            </c:ext>
          </c:extLst>
        </c:ser>
        <c:ser>
          <c:idx val="3"/>
          <c:order val="2"/>
          <c:tx>
            <c:v>AFGROW solution using a higher resolution Beta table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comparison!$BH$8:$BH$300</c:f>
              <c:numCache>
                <c:formatCode>General</c:formatCode>
                <c:ptCount val="293"/>
                <c:pt idx="0">
                  <c:v>0</c:v>
                </c:pt>
                <c:pt idx="1">
                  <c:v>320</c:v>
                </c:pt>
                <c:pt idx="2">
                  <c:v>640</c:v>
                </c:pt>
                <c:pt idx="3">
                  <c:v>958</c:v>
                </c:pt>
                <c:pt idx="4">
                  <c:v>1275</c:v>
                </c:pt>
                <c:pt idx="5">
                  <c:v>1591</c:v>
                </c:pt>
                <c:pt idx="6">
                  <c:v>1905</c:v>
                </c:pt>
                <c:pt idx="7">
                  <c:v>2218</c:v>
                </c:pt>
                <c:pt idx="8">
                  <c:v>2529</c:v>
                </c:pt>
                <c:pt idx="9">
                  <c:v>2839</c:v>
                </c:pt>
                <c:pt idx="10">
                  <c:v>3148</c:v>
                </c:pt>
                <c:pt idx="11">
                  <c:v>3455</c:v>
                </c:pt>
                <c:pt idx="12">
                  <c:v>3761</c:v>
                </c:pt>
                <c:pt idx="13">
                  <c:v>4066</c:v>
                </c:pt>
                <c:pt idx="14">
                  <c:v>4370</c:v>
                </c:pt>
                <c:pt idx="15">
                  <c:v>4672</c:v>
                </c:pt>
                <c:pt idx="16">
                  <c:v>4973</c:v>
                </c:pt>
                <c:pt idx="17">
                  <c:v>5272</c:v>
                </c:pt>
                <c:pt idx="18">
                  <c:v>5570</c:v>
                </c:pt>
                <c:pt idx="19">
                  <c:v>5866</c:v>
                </c:pt>
                <c:pt idx="20">
                  <c:v>6161</c:v>
                </c:pt>
                <c:pt idx="21">
                  <c:v>6455</c:v>
                </c:pt>
                <c:pt idx="22">
                  <c:v>6747</c:v>
                </c:pt>
                <c:pt idx="23">
                  <c:v>7038</c:v>
                </c:pt>
                <c:pt idx="24">
                  <c:v>7328</c:v>
                </c:pt>
                <c:pt idx="25">
                  <c:v>7617</c:v>
                </c:pt>
                <c:pt idx="26">
                  <c:v>7905</c:v>
                </c:pt>
                <c:pt idx="27">
                  <c:v>8192</c:v>
                </c:pt>
                <c:pt idx="28">
                  <c:v>8478</c:v>
                </c:pt>
                <c:pt idx="29">
                  <c:v>8763</c:v>
                </c:pt>
                <c:pt idx="30">
                  <c:v>9047</c:v>
                </c:pt>
                <c:pt idx="31">
                  <c:v>9330</c:v>
                </c:pt>
                <c:pt idx="32">
                  <c:v>9612</c:v>
                </c:pt>
                <c:pt idx="33">
                  <c:v>9893</c:v>
                </c:pt>
                <c:pt idx="34">
                  <c:v>10000</c:v>
                </c:pt>
                <c:pt idx="35">
                  <c:v>11447</c:v>
                </c:pt>
                <c:pt idx="36">
                  <c:v>12889</c:v>
                </c:pt>
                <c:pt idx="37">
                  <c:v>14319</c:v>
                </c:pt>
                <c:pt idx="38">
                  <c:v>15000</c:v>
                </c:pt>
                <c:pt idx="39">
                  <c:v>15275</c:v>
                </c:pt>
                <c:pt idx="40">
                  <c:v>15548</c:v>
                </c:pt>
                <c:pt idx="41">
                  <c:v>15819</c:v>
                </c:pt>
                <c:pt idx="42">
                  <c:v>16090</c:v>
                </c:pt>
                <c:pt idx="43">
                  <c:v>16360</c:v>
                </c:pt>
                <c:pt idx="44">
                  <c:v>16628</c:v>
                </c:pt>
                <c:pt idx="45">
                  <c:v>16895</c:v>
                </c:pt>
                <c:pt idx="46">
                  <c:v>17161</c:v>
                </c:pt>
                <c:pt idx="47">
                  <c:v>17425</c:v>
                </c:pt>
                <c:pt idx="48">
                  <c:v>17688</c:v>
                </c:pt>
                <c:pt idx="49">
                  <c:v>17949</c:v>
                </c:pt>
                <c:pt idx="50">
                  <c:v>18209</c:v>
                </c:pt>
                <c:pt idx="51">
                  <c:v>18468</c:v>
                </c:pt>
                <c:pt idx="52">
                  <c:v>18726</c:v>
                </c:pt>
                <c:pt idx="53">
                  <c:v>18982</c:v>
                </c:pt>
                <c:pt idx="54">
                  <c:v>19237</c:v>
                </c:pt>
                <c:pt idx="55">
                  <c:v>19491</c:v>
                </c:pt>
                <c:pt idx="56">
                  <c:v>19744</c:v>
                </c:pt>
                <c:pt idx="57">
                  <c:v>19996</c:v>
                </c:pt>
                <c:pt idx="58">
                  <c:v>20247</c:v>
                </c:pt>
                <c:pt idx="59">
                  <c:v>20497</c:v>
                </c:pt>
                <c:pt idx="60">
                  <c:v>20744</c:v>
                </c:pt>
                <c:pt idx="61">
                  <c:v>20990</c:v>
                </c:pt>
                <c:pt idx="62">
                  <c:v>21236</c:v>
                </c:pt>
                <c:pt idx="63">
                  <c:v>21481</c:v>
                </c:pt>
                <c:pt idx="64">
                  <c:v>21725</c:v>
                </c:pt>
                <c:pt idx="65">
                  <c:v>21968</c:v>
                </c:pt>
                <c:pt idx="66">
                  <c:v>22210</c:v>
                </c:pt>
                <c:pt idx="67">
                  <c:v>22451</c:v>
                </c:pt>
                <c:pt idx="68">
                  <c:v>22692</c:v>
                </c:pt>
                <c:pt idx="69">
                  <c:v>22932</c:v>
                </c:pt>
                <c:pt idx="70">
                  <c:v>23171</c:v>
                </c:pt>
                <c:pt idx="71">
                  <c:v>23409</c:v>
                </c:pt>
                <c:pt idx="72">
                  <c:v>23646</c:v>
                </c:pt>
                <c:pt idx="73">
                  <c:v>23883</c:v>
                </c:pt>
                <c:pt idx="74">
                  <c:v>24119</c:v>
                </c:pt>
                <c:pt idx="75">
                  <c:v>24354</c:v>
                </c:pt>
                <c:pt idx="76">
                  <c:v>24588</c:v>
                </c:pt>
                <c:pt idx="77">
                  <c:v>24820</c:v>
                </c:pt>
                <c:pt idx="78">
                  <c:v>25000</c:v>
                </c:pt>
                <c:pt idx="79">
                  <c:v>26190</c:v>
                </c:pt>
                <c:pt idx="80">
                  <c:v>27367</c:v>
                </c:pt>
                <c:pt idx="81">
                  <c:v>28537</c:v>
                </c:pt>
                <c:pt idx="82">
                  <c:v>29699</c:v>
                </c:pt>
                <c:pt idx="83">
                  <c:v>30000</c:v>
                </c:pt>
                <c:pt idx="84">
                  <c:v>30223</c:v>
                </c:pt>
                <c:pt idx="85">
                  <c:v>30445</c:v>
                </c:pt>
                <c:pt idx="86">
                  <c:v>30665</c:v>
                </c:pt>
                <c:pt idx="87">
                  <c:v>30884</c:v>
                </c:pt>
                <c:pt idx="88">
                  <c:v>31101</c:v>
                </c:pt>
                <c:pt idx="89">
                  <c:v>31317</c:v>
                </c:pt>
                <c:pt idx="90">
                  <c:v>31531</c:v>
                </c:pt>
                <c:pt idx="91">
                  <c:v>31744</c:v>
                </c:pt>
                <c:pt idx="92">
                  <c:v>31956</c:v>
                </c:pt>
                <c:pt idx="93">
                  <c:v>32167</c:v>
                </c:pt>
                <c:pt idx="94">
                  <c:v>32377</c:v>
                </c:pt>
                <c:pt idx="95">
                  <c:v>32586</c:v>
                </c:pt>
                <c:pt idx="96">
                  <c:v>32793</c:v>
                </c:pt>
                <c:pt idx="97">
                  <c:v>32999</c:v>
                </c:pt>
                <c:pt idx="98">
                  <c:v>33204</c:v>
                </c:pt>
                <c:pt idx="99">
                  <c:v>33408</c:v>
                </c:pt>
                <c:pt idx="100">
                  <c:v>33611</c:v>
                </c:pt>
                <c:pt idx="101">
                  <c:v>33814</c:v>
                </c:pt>
                <c:pt idx="102">
                  <c:v>34016</c:v>
                </c:pt>
                <c:pt idx="103">
                  <c:v>34217</c:v>
                </c:pt>
                <c:pt idx="104">
                  <c:v>34417</c:v>
                </c:pt>
                <c:pt idx="105">
                  <c:v>34616</c:v>
                </c:pt>
                <c:pt idx="106">
                  <c:v>34814</c:v>
                </c:pt>
                <c:pt idx="107">
                  <c:v>35012</c:v>
                </c:pt>
                <c:pt idx="108">
                  <c:v>35209</c:v>
                </c:pt>
                <c:pt idx="109">
                  <c:v>35405</c:v>
                </c:pt>
                <c:pt idx="110">
                  <c:v>35600</c:v>
                </c:pt>
                <c:pt idx="111">
                  <c:v>35794</c:v>
                </c:pt>
                <c:pt idx="112">
                  <c:v>35987</c:v>
                </c:pt>
                <c:pt idx="113">
                  <c:v>36180</c:v>
                </c:pt>
                <c:pt idx="114">
                  <c:v>36371</c:v>
                </c:pt>
                <c:pt idx="115">
                  <c:v>36561</c:v>
                </c:pt>
                <c:pt idx="116">
                  <c:v>36749</c:v>
                </c:pt>
                <c:pt idx="117">
                  <c:v>36936</c:v>
                </c:pt>
                <c:pt idx="118">
                  <c:v>37122</c:v>
                </c:pt>
                <c:pt idx="119">
                  <c:v>37307</c:v>
                </c:pt>
                <c:pt idx="120">
                  <c:v>37491</c:v>
                </c:pt>
                <c:pt idx="121">
                  <c:v>37674</c:v>
                </c:pt>
                <c:pt idx="122">
                  <c:v>37856</c:v>
                </c:pt>
                <c:pt idx="123">
                  <c:v>38040</c:v>
                </c:pt>
                <c:pt idx="124">
                  <c:v>38222</c:v>
                </c:pt>
                <c:pt idx="125">
                  <c:v>38403</c:v>
                </c:pt>
                <c:pt idx="126">
                  <c:v>38583</c:v>
                </c:pt>
                <c:pt idx="127">
                  <c:v>38762</c:v>
                </c:pt>
                <c:pt idx="128">
                  <c:v>38940</c:v>
                </c:pt>
                <c:pt idx="129">
                  <c:v>39116</c:v>
                </c:pt>
                <c:pt idx="130">
                  <c:v>39291</c:v>
                </c:pt>
                <c:pt idx="131">
                  <c:v>39465</c:v>
                </c:pt>
                <c:pt idx="132">
                  <c:v>39638</c:v>
                </c:pt>
                <c:pt idx="133">
                  <c:v>39810</c:v>
                </c:pt>
                <c:pt idx="134">
                  <c:v>39981</c:v>
                </c:pt>
                <c:pt idx="135">
                  <c:v>40000</c:v>
                </c:pt>
                <c:pt idx="136">
                  <c:v>40880</c:v>
                </c:pt>
                <c:pt idx="137">
                  <c:v>41756</c:v>
                </c:pt>
                <c:pt idx="138">
                  <c:v>42628</c:v>
                </c:pt>
                <c:pt idx="139">
                  <c:v>43496</c:v>
                </c:pt>
                <c:pt idx="140">
                  <c:v>44360</c:v>
                </c:pt>
                <c:pt idx="141">
                  <c:v>45000</c:v>
                </c:pt>
                <c:pt idx="142">
                  <c:v>45166</c:v>
                </c:pt>
                <c:pt idx="143">
                  <c:v>45331</c:v>
                </c:pt>
                <c:pt idx="144">
                  <c:v>45495</c:v>
                </c:pt>
                <c:pt idx="145">
                  <c:v>45659</c:v>
                </c:pt>
                <c:pt idx="146">
                  <c:v>45822</c:v>
                </c:pt>
                <c:pt idx="147">
                  <c:v>45984</c:v>
                </c:pt>
                <c:pt idx="148">
                  <c:v>46144</c:v>
                </c:pt>
                <c:pt idx="149">
                  <c:v>46303</c:v>
                </c:pt>
                <c:pt idx="150">
                  <c:v>46461</c:v>
                </c:pt>
                <c:pt idx="151">
                  <c:v>46618</c:v>
                </c:pt>
                <c:pt idx="152">
                  <c:v>46775</c:v>
                </c:pt>
                <c:pt idx="153">
                  <c:v>46931</c:v>
                </c:pt>
                <c:pt idx="154">
                  <c:v>47087</c:v>
                </c:pt>
                <c:pt idx="155">
                  <c:v>47242</c:v>
                </c:pt>
                <c:pt idx="156">
                  <c:v>47397</c:v>
                </c:pt>
                <c:pt idx="157">
                  <c:v>47552</c:v>
                </c:pt>
                <c:pt idx="158">
                  <c:v>47706</c:v>
                </c:pt>
                <c:pt idx="159">
                  <c:v>47859</c:v>
                </c:pt>
                <c:pt idx="160">
                  <c:v>48011</c:v>
                </c:pt>
                <c:pt idx="161">
                  <c:v>48162</c:v>
                </c:pt>
                <c:pt idx="162">
                  <c:v>48312</c:v>
                </c:pt>
                <c:pt idx="163">
                  <c:v>48461</c:v>
                </c:pt>
                <c:pt idx="164">
                  <c:v>48609</c:v>
                </c:pt>
                <c:pt idx="165">
                  <c:v>48756</c:v>
                </c:pt>
                <c:pt idx="166">
                  <c:v>48902</c:v>
                </c:pt>
                <c:pt idx="167">
                  <c:v>49048</c:v>
                </c:pt>
                <c:pt idx="168">
                  <c:v>49193</c:v>
                </c:pt>
                <c:pt idx="169">
                  <c:v>49338</c:v>
                </c:pt>
                <c:pt idx="170">
                  <c:v>49482</c:v>
                </c:pt>
                <c:pt idx="171">
                  <c:v>49625</c:v>
                </c:pt>
                <c:pt idx="172">
                  <c:v>49768</c:v>
                </c:pt>
                <c:pt idx="173">
                  <c:v>49910</c:v>
                </c:pt>
                <c:pt idx="174">
                  <c:v>50052</c:v>
                </c:pt>
                <c:pt idx="175">
                  <c:v>50193</c:v>
                </c:pt>
                <c:pt idx="176">
                  <c:v>50333</c:v>
                </c:pt>
                <c:pt idx="177">
                  <c:v>50472</c:v>
                </c:pt>
                <c:pt idx="178">
                  <c:v>50610</c:v>
                </c:pt>
                <c:pt idx="179">
                  <c:v>50747</c:v>
                </c:pt>
                <c:pt idx="180">
                  <c:v>50883</c:v>
                </c:pt>
                <c:pt idx="181">
                  <c:v>51018</c:v>
                </c:pt>
                <c:pt idx="182">
                  <c:v>51152</c:v>
                </c:pt>
                <c:pt idx="183">
                  <c:v>51285</c:v>
                </c:pt>
                <c:pt idx="184">
                  <c:v>51417</c:v>
                </c:pt>
                <c:pt idx="185">
                  <c:v>51548</c:v>
                </c:pt>
                <c:pt idx="186">
                  <c:v>51678</c:v>
                </c:pt>
                <c:pt idx="187">
                  <c:v>51807</c:v>
                </c:pt>
                <c:pt idx="188">
                  <c:v>51936</c:v>
                </c:pt>
                <c:pt idx="189">
                  <c:v>52064</c:v>
                </c:pt>
              </c:numCache>
            </c:numRef>
          </c:xVal>
          <c:yVal>
            <c:numRef>
              <c:f>comparison!$BI$8:$BI$300</c:f>
              <c:numCache>
                <c:formatCode>General</c:formatCode>
                <c:ptCount val="293"/>
                <c:pt idx="0" formatCode="0.00E+00">
                  <c:v>6.2700000000000005</c:v>
                </c:pt>
                <c:pt idx="1">
                  <c:v>6.3014000000000001</c:v>
                </c:pt>
                <c:pt idx="2">
                  <c:v>6.3330000000000002</c:v>
                </c:pt>
                <c:pt idx="3">
                  <c:v>6.3645999999999994</c:v>
                </c:pt>
                <c:pt idx="4">
                  <c:v>6.3965000000000005</c:v>
                </c:pt>
                <c:pt idx="5">
                  <c:v>6.4285999999999994</c:v>
                </c:pt>
                <c:pt idx="6">
                  <c:v>6.4607999999999999</c:v>
                </c:pt>
                <c:pt idx="7">
                  <c:v>6.4931999999999999</c:v>
                </c:pt>
                <c:pt idx="8">
                  <c:v>6.5256999999999996</c:v>
                </c:pt>
                <c:pt idx="9">
                  <c:v>6.5583999999999998</c:v>
                </c:pt>
                <c:pt idx="10">
                  <c:v>6.5912999999999995</c:v>
                </c:pt>
                <c:pt idx="11">
                  <c:v>6.6242999999999999</c:v>
                </c:pt>
                <c:pt idx="12">
                  <c:v>6.6574</c:v>
                </c:pt>
                <c:pt idx="13">
                  <c:v>6.6908000000000003</c:v>
                </c:pt>
                <c:pt idx="14">
                  <c:v>6.7242999999999995</c:v>
                </c:pt>
                <c:pt idx="15">
                  <c:v>6.758</c:v>
                </c:pt>
                <c:pt idx="16">
                  <c:v>6.7919</c:v>
                </c:pt>
                <c:pt idx="17">
                  <c:v>6.8258999999999999</c:v>
                </c:pt>
                <c:pt idx="18">
                  <c:v>6.8601000000000001</c:v>
                </c:pt>
                <c:pt idx="19">
                  <c:v>6.8944000000000001</c:v>
                </c:pt>
                <c:pt idx="20">
                  <c:v>6.9288999999999996</c:v>
                </c:pt>
                <c:pt idx="21">
                  <c:v>6.9636999999999993</c:v>
                </c:pt>
                <c:pt idx="22">
                  <c:v>6.9984999999999999</c:v>
                </c:pt>
                <c:pt idx="23">
                  <c:v>7.0335999999999999</c:v>
                </c:pt>
                <c:pt idx="24">
                  <c:v>7.0688000000000004</c:v>
                </c:pt>
                <c:pt idx="25">
                  <c:v>7.1041999999999996</c:v>
                </c:pt>
                <c:pt idx="26">
                  <c:v>7.1398000000000001</c:v>
                </c:pt>
                <c:pt idx="27">
                  <c:v>7.1754999999999995</c:v>
                </c:pt>
                <c:pt idx="28">
                  <c:v>7.2113999999999994</c:v>
                </c:pt>
                <c:pt idx="29">
                  <c:v>7.2476000000000003</c:v>
                </c:pt>
                <c:pt idx="30">
                  <c:v>7.2839</c:v>
                </c:pt>
                <c:pt idx="31">
                  <c:v>7.3203000000000005</c:v>
                </c:pt>
                <c:pt idx="32">
                  <c:v>7.3570000000000002</c:v>
                </c:pt>
                <c:pt idx="33">
                  <c:v>7.3937999999999997</c:v>
                </c:pt>
                <c:pt idx="34">
                  <c:v>7.4079999999999995</c:v>
                </c:pt>
                <c:pt idx="35">
                  <c:v>7.4450000000000003</c:v>
                </c:pt>
                <c:pt idx="36">
                  <c:v>7.4822999999999995</c:v>
                </c:pt>
                <c:pt idx="37">
                  <c:v>7.5196999999999994</c:v>
                </c:pt>
                <c:pt idx="38">
                  <c:v>7.5376999999999992</c:v>
                </c:pt>
                <c:pt idx="39">
                  <c:v>7.5754999999999999</c:v>
                </c:pt>
                <c:pt idx="40">
                  <c:v>7.6134999999999993</c:v>
                </c:pt>
                <c:pt idx="41">
                  <c:v>7.6515999999999993</c:v>
                </c:pt>
                <c:pt idx="42">
                  <c:v>7.6899000000000006</c:v>
                </c:pt>
                <c:pt idx="43">
                  <c:v>7.7283999999999997</c:v>
                </c:pt>
                <c:pt idx="44">
                  <c:v>7.7669999999999995</c:v>
                </c:pt>
                <c:pt idx="45">
                  <c:v>7.8059999999999992</c:v>
                </c:pt>
                <c:pt idx="46">
                  <c:v>7.8451000000000004</c:v>
                </c:pt>
                <c:pt idx="47">
                  <c:v>7.8843999999999994</c:v>
                </c:pt>
                <c:pt idx="48">
                  <c:v>7.9238999999999997</c:v>
                </c:pt>
                <c:pt idx="49">
                  <c:v>7.9634999999999998</c:v>
                </c:pt>
                <c:pt idx="50">
                  <c:v>8.003400000000001</c:v>
                </c:pt>
                <c:pt idx="51">
                  <c:v>8.0434999999999999</c:v>
                </c:pt>
                <c:pt idx="52">
                  <c:v>8.0838999999999999</c:v>
                </c:pt>
                <c:pt idx="53">
                  <c:v>8.1242999999999999</c:v>
                </c:pt>
                <c:pt idx="54">
                  <c:v>8.1650000000000009</c:v>
                </c:pt>
                <c:pt idx="55">
                  <c:v>8.2058999999999997</c:v>
                </c:pt>
                <c:pt idx="56">
                  <c:v>8.2470000000000017</c:v>
                </c:pt>
                <c:pt idx="57">
                  <c:v>8.2882999999999996</c:v>
                </c:pt>
                <c:pt idx="58">
                  <c:v>8.3299000000000003</c:v>
                </c:pt>
                <c:pt idx="59">
                  <c:v>8.3716999999999988</c:v>
                </c:pt>
                <c:pt idx="60">
                  <c:v>8.4136000000000006</c:v>
                </c:pt>
                <c:pt idx="61">
                  <c:v>8.4557000000000002</c:v>
                </c:pt>
                <c:pt idx="62">
                  <c:v>8.4980999999999991</c:v>
                </c:pt>
                <c:pt idx="63">
                  <c:v>8.5406999999999993</c:v>
                </c:pt>
                <c:pt idx="64">
                  <c:v>8.5835000000000008</c:v>
                </c:pt>
                <c:pt idx="65">
                  <c:v>8.6265000000000001</c:v>
                </c:pt>
                <c:pt idx="66">
                  <c:v>8.6697000000000006</c:v>
                </c:pt>
                <c:pt idx="67">
                  <c:v>8.713000000000001</c:v>
                </c:pt>
                <c:pt idx="68">
                  <c:v>8.7568000000000001</c:v>
                </c:pt>
                <c:pt idx="69">
                  <c:v>8.8006999999999991</c:v>
                </c:pt>
                <c:pt idx="70">
                  <c:v>8.8447999999999993</c:v>
                </c:pt>
                <c:pt idx="71">
                  <c:v>8.8889999999999993</c:v>
                </c:pt>
                <c:pt idx="72">
                  <c:v>8.9335000000000004</c:v>
                </c:pt>
                <c:pt idx="73">
                  <c:v>8.9782999999999991</c:v>
                </c:pt>
                <c:pt idx="74">
                  <c:v>9.0234000000000005</c:v>
                </c:pt>
                <c:pt idx="75">
                  <c:v>9.0685000000000002</c:v>
                </c:pt>
                <c:pt idx="76">
                  <c:v>9.1140000000000008</c:v>
                </c:pt>
                <c:pt idx="77">
                  <c:v>9.1596000000000011</c:v>
                </c:pt>
                <c:pt idx="78">
                  <c:v>9.1955000000000009</c:v>
                </c:pt>
                <c:pt idx="79">
                  <c:v>9.2415000000000003</c:v>
                </c:pt>
                <c:pt idx="80">
                  <c:v>9.2876999999999992</c:v>
                </c:pt>
                <c:pt idx="81">
                  <c:v>9.3340999999999994</c:v>
                </c:pt>
                <c:pt idx="82">
                  <c:v>9.3808000000000007</c:v>
                </c:pt>
                <c:pt idx="83">
                  <c:v>9.3931000000000004</c:v>
                </c:pt>
                <c:pt idx="84">
                  <c:v>9.4400999999999993</c:v>
                </c:pt>
                <c:pt idx="85">
                  <c:v>9.4874999999999989</c:v>
                </c:pt>
                <c:pt idx="86">
                  <c:v>9.5350000000000001</c:v>
                </c:pt>
                <c:pt idx="87">
                  <c:v>9.5829000000000004</c:v>
                </c:pt>
                <c:pt idx="88">
                  <c:v>9.6308999999999987</c:v>
                </c:pt>
                <c:pt idx="89">
                  <c:v>9.6791999999999998</c:v>
                </c:pt>
                <c:pt idx="90">
                  <c:v>9.7275999999999989</c:v>
                </c:pt>
                <c:pt idx="91">
                  <c:v>9.7763999999999989</c:v>
                </c:pt>
                <c:pt idx="92">
                  <c:v>9.8254999999999999</c:v>
                </c:pt>
                <c:pt idx="93">
                  <c:v>9.8746000000000009</c:v>
                </c:pt>
                <c:pt idx="94">
                  <c:v>9.9240999999999993</c:v>
                </c:pt>
                <c:pt idx="95">
                  <c:v>9.9739000000000004</c:v>
                </c:pt>
                <c:pt idx="96">
                  <c:v>10.0238</c:v>
                </c:pt>
                <c:pt idx="97">
                  <c:v>10.074100000000001</c:v>
                </c:pt>
                <c:pt idx="98">
                  <c:v>10.124499999999999</c:v>
                </c:pt>
                <c:pt idx="99">
                  <c:v>10.1752</c:v>
                </c:pt>
                <c:pt idx="100">
                  <c:v>10.226100000000001</c:v>
                </c:pt>
                <c:pt idx="101">
                  <c:v>10.2774</c:v>
                </c:pt>
                <c:pt idx="102">
                  <c:v>10.328999999999999</c:v>
                </c:pt>
                <c:pt idx="103">
                  <c:v>10.380800000000001</c:v>
                </c:pt>
                <c:pt idx="104">
                  <c:v>10.4328</c:v>
                </c:pt>
                <c:pt idx="105">
                  <c:v>10.485100000000001</c:v>
                </c:pt>
                <c:pt idx="106">
                  <c:v>10.5375</c:v>
                </c:pt>
                <c:pt idx="107">
                  <c:v>10.590499999999999</c:v>
                </c:pt>
                <c:pt idx="108">
                  <c:v>10.643599999999999</c:v>
                </c:pt>
                <c:pt idx="109">
                  <c:v>10.696999999999999</c:v>
                </c:pt>
                <c:pt idx="110">
                  <c:v>10.7506</c:v>
                </c:pt>
                <c:pt idx="111">
                  <c:v>10.804499999999999</c:v>
                </c:pt>
                <c:pt idx="112">
                  <c:v>10.858499999999999</c:v>
                </c:pt>
                <c:pt idx="113">
                  <c:v>10.913</c:v>
                </c:pt>
                <c:pt idx="114">
                  <c:v>10.9678</c:v>
                </c:pt>
                <c:pt idx="115">
                  <c:v>11.0229</c:v>
                </c:pt>
                <c:pt idx="116">
                  <c:v>11.078100000000001</c:v>
                </c:pt>
                <c:pt idx="117">
                  <c:v>11.133600000000001</c:v>
                </c:pt>
                <c:pt idx="118">
                  <c:v>11.189299999999999</c:v>
                </c:pt>
                <c:pt idx="119">
                  <c:v>11.2455</c:v>
                </c:pt>
                <c:pt idx="120">
                  <c:v>11.3019</c:v>
                </c:pt>
                <c:pt idx="121">
                  <c:v>11.358699999999999</c:v>
                </c:pt>
                <c:pt idx="122">
                  <c:v>11.415700000000001</c:v>
                </c:pt>
                <c:pt idx="123">
                  <c:v>11.473100000000001</c:v>
                </c:pt>
                <c:pt idx="124">
                  <c:v>11.5305</c:v>
                </c:pt>
                <c:pt idx="125">
                  <c:v>11.588200000000001</c:v>
                </c:pt>
                <c:pt idx="126">
                  <c:v>11.6463</c:v>
                </c:pt>
                <c:pt idx="127">
                  <c:v>11.704799999999999</c:v>
                </c:pt>
                <c:pt idx="128">
                  <c:v>11.7636</c:v>
                </c:pt>
                <c:pt idx="129">
                  <c:v>11.8224</c:v>
                </c:pt>
                <c:pt idx="130">
                  <c:v>11.881600000000001</c:v>
                </c:pt>
                <c:pt idx="131">
                  <c:v>11.9412</c:v>
                </c:pt>
                <c:pt idx="132">
                  <c:v>12.000999999999999</c:v>
                </c:pt>
                <c:pt idx="133">
                  <c:v>12.061300000000001</c:v>
                </c:pt>
                <c:pt idx="134">
                  <c:v>12.121699999999999</c:v>
                </c:pt>
                <c:pt idx="135">
                  <c:v>12.128500000000001</c:v>
                </c:pt>
                <c:pt idx="136">
                  <c:v>12.189200000000001</c:v>
                </c:pt>
                <c:pt idx="137">
                  <c:v>12.2502</c:v>
                </c:pt>
                <c:pt idx="138">
                  <c:v>12.311499999999999</c:v>
                </c:pt>
                <c:pt idx="139">
                  <c:v>12.373099999999999</c:v>
                </c:pt>
                <c:pt idx="140">
                  <c:v>12.435</c:v>
                </c:pt>
                <c:pt idx="141">
                  <c:v>12.481300000000001</c:v>
                </c:pt>
                <c:pt idx="142">
                  <c:v>12.543800000000001</c:v>
                </c:pt>
                <c:pt idx="143">
                  <c:v>12.6067</c:v>
                </c:pt>
                <c:pt idx="144">
                  <c:v>12.669700000000001</c:v>
                </c:pt>
                <c:pt idx="145">
                  <c:v>12.733400000000001</c:v>
                </c:pt>
                <c:pt idx="146">
                  <c:v>12.7972</c:v>
                </c:pt>
                <c:pt idx="147">
                  <c:v>12.861300000000002</c:v>
                </c:pt>
                <c:pt idx="148">
                  <c:v>12.9259</c:v>
                </c:pt>
                <c:pt idx="149">
                  <c:v>12.9908</c:v>
                </c:pt>
                <c:pt idx="150">
                  <c:v>13.055999999999999</c:v>
                </c:pt>
                <c:pt idx="151">
                  <c:v>13.121499999999999</c:v>
                </c:pt>
                <c:pt idx="152">
                  <c:v>13.1875</c:v>
                </c:pt>
                <c:pt idx="153">
                  <c:v>13.2537</c:v>
                </c:pt>
                <c:pt idx="154">
                  <c:v>13.3203</c:v>
                </c:pt>
                <c:pt idx="155">
                  <c:v>13.3871</c:v>
                </c:pt>
                <c:pt idx="156">
                  <c:v>13.4544</c:v>
                </c:pt>
                <c:pt idx="157">
                  <c:v>13.521800000000001</c:v>
                </c:pt>
                <c:pt idx="158">
                  <c:v>13.589600000000001</c:v>
                </c:pt>
                <c:pt idx="159">
                  <c:v>13.6577</c:v>
                </c:pt>
                <c:pt idx="160">
                  <c:v>13.726199999999999</c:v>
                </c:pt>
                <c:pt idx="161">
                  <c:v>13.7951</c:v>
                </c:pt>
                <c:pt idx="162">
                  <c:v>13.8644</c:v>
                </c:pt>
                <c:pt idx="163">
                  <c:v>13.934000000000001</c:v>
                </c:pt>
                <c:pt idx="164">
                  <c:v>14.0039</c:v>
                </c:pt>
                <c:pt idx="165">
                  <c:v>14.074199999999999</c:v>
                </c:pt>
                <c:pt idx="166">
                  <c:v>14.1447</c:v>
                </c:pt>
                <c:pt idx="167">
                  <c:v>14.215800000000002</c:v>
                </c:pt>
                <c:pt idx="168">
                  <c:v>14.287100000000001</c:v>
                </c:pt>
                <c:pt idx="169">
                  <c:v>14.3591</c:v>
                </c:pt>
                <c:pt idx="170">
                  <c:v>14.431100000000001</c:v>
                </c:pt>
                <c:pt idx="171">
                  <c:v>14.503399999999999</c:v>
                </c:pt>
                <c:pt idx="172">
                  <c:v>14.5763</c:v>
                </c:pt>
                <c:pt idx="173">
                  <c:v>14.6493</c:v>
                </c:pt>
                <c:pt idx="174">
                  <c:v>14.723099999999999</c:v>
                </c:pt>
                <c:pt idx="175">
                  <c:v>14.796900000000001</c:v>
                </c:pt>
                <c:pt idx="176">
                  <c:v>14.870899999999999</c:v>
                </c:pt>
                <c:pt idx="177">
                  <c:v>14.945699999999999</c:v>
                </c:pt>
                <c:pt idx="178">
                  <c:v>15.020800000000001</c:v>
                </c:pt>
                <c:pt idx="179">
                  <c:v>15.096399999999999</c:v>
                </c:pt>
                <c:pt idx="180">
                  <c:v>15.1723</c:v>
                </c:pt>
                <c:pt idx="181">
                  <c:v>15.2486</c:v>
                </c:pt>
                <c:pt idx="182">
                  <c:v>15.3253</c:v>
                </c:pt>
                <c:pt idx="183">
                  <c:v>15.4024</c:v>
                </c:pt>
                <c:pt idx="184">
                  <c:v>15.479800000000001</c:v>
                </c:pt>
                <c:pt idx="185">
                  <c:v>15.557700000000001</c:v>
                </c:pt>
                <c:pt idx="186">
                  <c:v>15.635799999999998</c:v>
                </c:pt>
                <c:pt idx="187">
                  <c:v>15.7143</c:v>
                </c:pt>
                <c:pt idx="188">
                  <c:v>15.793399999999998</c:v>
                </c:pt>
                <c:pt idx="189">
                  <c:v>15.8728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07B-48FD-B4E8-FF23AFE51E43}"/>
            </c:ext>
          </c:extLst>
        </c:ser>
        <c:ser>
          <c:idx val="0"/>
          <c:order val="3"/>
          <c:tx>
            <c:v>AFGROW solution using a lower resolution Beta table</c:v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comparison!$AZ$8:$AZ$200</c:f>
              <c:numCache>
                <c:formatCode>General</c:formatCode>
                <c:ptCount val="193"/>
                <c:pt idx="0">
                  <c:v>0</c:v>
                </c:pt>
                <c:pt idx="1">
                  <c:v>317</c:v>
                </c:pt>
                <c:pt idx="2">
                  <c:v>632</c:v>
                </c:pt>
                <c:pt idx="3">
                  <c:v>947</c:v>
                </c:pt>
                <c:pt idx="4">
                  <c:v>1261</c:v>
                </c:pt>
                <c:pt idx="5">
                  <c:v>1575</c:v>
                </c:pt>
                <c:pt idx="6">
                  <c:v>1888</c:v>
                </c:pt>
                <c:pt idx="7">
                  <c:v>2201</c:v>
                </c:pt>
                <c:pt idx="8">
                  <c:v>2513</c:v>
                </c:pt>
                <c:pt idx="9">
                  <c:v>2825</c:v>
                </c:pt>
                <c:pt idx="10">
                  <c:v>3137</c:v>
                </c:pt>
                <c:pt idx="11">
                  <c:v>3448</c:v>
                </c:pt>
                <c:pt idx="12">
                  <c:v>3759</c:v>
                </c:pt>
                <c:pt idx="13">
                  <c:v>4069</c:v>
                </c:pt>
                <c:pt idx="14">
                  <c:v>4379</c:v>
                </c:pt>
                <c:pt idx="15">
                  <c:v>4688</c:v>
                </c:pt>
                <c:pt idx="16">
                  <c:v>4997</c:v>
                </c:pt>
                <c:pt idx="17">
                  <c:v>5305</c:v>
                </c:pt>
                <c:pt idx="18">
                  <c:v>5613</c:v>
                </c:pt>
                <c:pt idx="19">
                  <c:v>5920</c:v>
                </c:pt>
                <c:pt idx="20">
                  <c:v>6227</c:v>
                </c:pt>
                <c:pt idx="21">
                  <c:v>6533</c:v>
                </c:pt>
                <c:pt idx="22">
                  <c:v>6839</c:v>
                </c:pt>
                <c:pt idx="23">
                  <c:v>7143</c:v>
                </c:pt>
                <c:pt idx="24">
                  <c:v>7445</c:v>
                </c:pt>
                <c:pt idx="25">
                  <c:v>7745</c:v>
                </c:pt>
                <c:pt idx="26">
                  <c:v>8043</c:v>
                </c:pt>
                <c:pt idx="27">
                  <c:v>8339</c:v>
                </c:pt>
                <c:pt idx="28">
                  <c:v>8634</c:v>
                </c:pt>
                <c:pt idx="29">
                  <c:v>8927</c:v>
                </c:pt>
                <c:pt idx="30">
                  <c:v>9218</c:v>
                </c:pt>
                <c:pt idx="31">
                  <c:v>9507</c:v>
                </c:pt>
                <c:pt idx="32">
                  <c:v>9794</c:v>
                </c:pt>
                <c:pt idx="33">
                  <c:v>10000</c:v>
                </c:pt>
                <c:pt idx="34">
                  <c:v>11472</c:v>
                </c:pt>
                <c:pt idx="35">
                  <c:v>12930</c:v>
                </c:pt>
                <c:pt idx="36">
                  <c:v>14379</c:v>
                </c:pt>
                <c:pt idx="37">
                  <c:v>15000</c:v>
                </c:pt>
                <c:pt idx="38">
                  <c:v>15278</c:v>
                </c:pt>
                <c:pt idx="39">
                  <c:v>15554</c:v>
                </c:pt>
                <c:pt idx="40">
                  <c:v>15828</c:v>
                </c:pt>
                <c:pt idx="41">
                  <c:v>16100</c:v>
                </c:pt>
                <c:pt idx="42">
                  <c:v>16371</c:v>
                </c:pt>
                <c:pt idx="43">
                  <c:v>16642</c:v>
                </c:pt>
                <c:pt idx="44">
                  <c:v>16912</c:v>
                </c:pt>
                <c:pt idx="45">
                  <c:v>17182</c:v>
                </c:pt>
                <c:pt idx="46">
                  <c:v>17451</c:v>
                </c:pt>
                <c:pt idx="47">
                  <c:v>17720</c:v>
                </c:pt>
                <c:pt idx="48">
                  <c:v>17987</c:v>
                </c:pt>
                <c:pt idx="49">
                  <c:v>18252</c:v>
                </c:pt>
                <c:pt idx="50">
                  <c:v>18515</c:v>
                </c:pt>
                <c:pt idx="51">
                  <c:v>18777</c:v>
                </c:pt>
                <c:pt idx="52">
                  <c:v>19038</c:v>
                </c:pt>
                <c:pt idx="53">
                  <c:v>19298</c:v>
                </c:pt>
                <c:pt idx="54">
                  <c:v>19558</c:v>
                </c:pt>
                <c:pt idx="55">
                  <c:v>19817</c:v>
                </c:pt>
                <c:pt idx="56">
                  <c:v>20075</c:v>
                </c:pt>
                <c:pt idx="57">
                  <c:v>20332</c:v>
                </c:pt>
                <c:pt idx="58">
                  <c:v>20588</c:v>
                </c:pt>
                <c:pt idx="59">
                  <c:v>20844</c:v>
                </c:pt>
                <c:pt idx="60">
                  <c:v>21099</c:v>
                </c:pt>
                <c:pt idx="61">
                  <c:v>21353</c:v>
                </c:pt>
                <c:pt idx="62">
                  <c:v>21606</c:v>
                </c:pt>
                <c:pt idx="63">
                  <c:v>21859</c:v>
                </c:pt>
                <c:pt idx="64">
                  <c:v>22111</c:v>
                </c:pt>
                <c:pt idx="65">
                  <c:v>22362</c:v>
                </c:pt>
                <c:pt idx="66">
                  <c:v>22612</c:v>
                </c:pt>
                <c:pt idx="67">
                  <c:v>22861</c:v>
                </c:pt>
                <c:pt idx="68">
                  <c:v>23110</c:v>
                </c:pt>
                <c:pt idx="69">
                  <c:v>23358</c:v>
                </c:pt>
                <c:pt idx="70">
                  <c:v>23605</c:v>
                </c:pt>
                <c:pt idx="71">
                  <c:v>23851</c:v>
                </c:pt>
                <c:pt idx="72">
                  <c:v>24097</c:v>
                </c:pt>
                <c:pt idx="73">
                  <c:v>24342</c:v>
                </c:pt>
                <c:pt idx="74">
                  <c:v>24586</c:v>
                </c:pt>
                <c:pt idx="75">
                  <c:v>24830</c:v>
                </c:pt>
                <c:pt idx="76">
                  <c:v>25000</c:v>
                </c:pt>
                <c:pt idx="77">
                  <c:v>26253</c:v>
                </c:pt>
                <c:pt idx="78">
                  <c:v>27501</c:v>
                </c:pt>
                <c:pt idx="79">
                  <c:v>28746</c:v>
                </c:pt>
                <c:pt idx="80">
                  <c:v>29987</c:v>
                </c:pt>
                <c:pt idx="81">
                  <c:v>30000</c:v>
                </c:pt>
                <c:pt idx="82">
                  <c:v>30239</c:v>
                </c:pt>
                <c:pt idx="83">
                  <c:v>30478</c:v>
                </c:pt>
                <c:pt idx="84">
                  <c:v>30716</c:v>
                </c:pt>
                <c:pt idx="85">
                  <c:v>30953</c:v>
                </c:pt>
                <c:pt idx="86">
                  <c:v>31190</c:v>
                </c:pt>
                <c:pt idx="87">
                  <c:v>31426</c:v>
                </c:pt>
                <c:pt idx="88">
                  <c:v>31656</c:v>
                </c:pt>
                <c:pt idx="89">
                  <c:v>31884</c:v>
                </c:pt>
                <c:pt idx="90">
                  <c:v>32110</c:v>
                </c:pt>
                <c:pt idx="91">
                  <c:v>32334</c:v>
                </c:pt>
                <c:pt idx="92">
                  <c:v>32556</c:v>
                </c:pt>
                <c:pt idx="93">
                  <c:v>32776</c:v>
                </c:pt>
                <c:pt idx="94">
                  <c:v>32995</c:v>
                </c:pt>
                <c:pt idx="95">
                  <c:v>33212</c:v>
                </c:pt>
                <c:pt idx="96">
                  <c:v>33427</c:v>
                </c:pt>
                <c:pt idx="97">
                  <c:v>33640</c:v>
                </c:pt>
                <c:pt idx="98">
                  <c:v>33852</c:v>
                </c:pt>
                <c:pt idx="99">
                  <c:v>34062</c:v>
                </c:pt>
                <c:pt idx="100">
                  <c:v>34270</c:v>
                </c:pt>
                <c:pt idx="101">
                  <c:v>34477</c:v>
                </c:pt>
                <c:pt idx="102">
                  <c:v>34682</c:v>
                </c:pt>
                <c:pt idx="103">
                  <c:v>34885</c:v>
                </c:pt>
                <c:pt idx="104">
                  <c:v>35087</c:v>
                </c:pt>
                <c:pt idx="105">
                  <c:v>35287</c:v>
                </c:pt>
                <c:pt idx="106">
                  <c:v>35486</c:v>
                </c:pt>
                <c:pt idx="107">
                  <c:v>35683</c:v>
                </c:pt>
                <c:pt idx="108">
                  <c:v>35879</c:v>
                </c:pt>
                <c:pt idx="109">
                  <c:v>36075</c:v>
                </c:pt>
                <c:pt idx="110">
                  <c:v>36271</c:v>
                </c:pt>
                <c:pt idx="111">
                  <c:v>36467</c:v>
                </c:pt>
                <c:pt idx="112">
                  <c:v>36663</c:v>
                </c:pt>
                <c:pt idx="113">
                  <c:v>36859</c:v>
                </c:pt>
                <c:pt idx="114">
                  <c:v>37055</c:v>
                </c:pt>
                <c:pt idx="115">
                  <c:v>37251</c:v>
                </c:pt>
                <c:pt idx="116">
                  <c:v>37447</c:v>
                </c:pt>
                <c:pt idx="117">
                  <c:v>37643</c:v>
                </c:pt>
                <c:pt idx="118">
                  <c:v>37839</c:v>
                </c:pt>
                <c:pt idx="119">
                  <c:v>38033</c:v>
                </c:pt>
                <c:pt idx="120">
                  <c:v>38225</c:v>
                </c:pt>
                <c:pt idx="121">
                  <c:v>38415</c:v>
                </c:pt>
                <c:pt idx="122">
                  <c:v>38603</c:v>
                </c:pt>
                <c:pt idx="123">
                  <c:v>38789</c:v>
                </c:pt>
                <c:pt idx="124">
                  <c:v>38974</c:v>
                </c:pt>
                <c:pt idx="125">
                  <c:v>39157</c:v>
                </c:pt>
                <c:pt idx="126">
                  <c:v>39337</c:v>
                </c:pt>
                <c:pt idx="127">
                  <c:v>39515</c:v>
                </c:pt>
                <c:pt idx="128">
                  <c:v>39691</c:v>
                </c:pt>
                <c:pt idx="129">
                  <c:v>39865</c:v>
                </c:pt>
                <c:pt idx="130">
                  <c:v>40000</c:v>
                </c:pt>
                <c:pt idx="131">
                  <c:v>40889</c:v>
                </c:pt>
                <c:pt idx="132">
                  <c:v>41762</c:v>
                </c:pt>
                <c:pt idx="133">
                  <c:v>42626</c:v>
                </c:pt>
                <c:pt idx="134">
                  <c:v>43480</c:v>
                </c:pt>
                <c:pt idx="135">
                  <c:v>44325</c:v>
                </c:pt>
                <c:pt idx="136">
                  <c:v>45000</c:v>
                </c:pt>
                <c:pt idx="137">
                  <c:v>45162</c:v>
                </c:pt>
                <c:pt idx="138">
                  <c:v>45321</c:v>
                </c:pt>
                <c:pt idx="139">
                  <c:v>45478</c:v>
                </c:pt>
                <c:pt idx="140">
                  <c:v>45634</c:v>
                </c:pt>
                <c:pt idx="141">
                  <c:v>45788</c:v>
                </c:pt>
                <c:pt idx="142">
                  <c:v>45941</c:v>
                </c:pt>
                <c:pt idx="143">
                  <c:v>46092</c:v>
                </c:pt>
                <c:pt idx="144">
                  <c:v>46242</c:v>
                </c:pt>
                <c:pt idx="145">
                  <c:v>46390</c:v>
                </c:pt>
                <c:pt idx="146">
                  <c:v>46537</c:v>
                </c:pt>
                <c:pt idx="147">
                  <c:v>46682</c:v>
                </c:pt>
                <c:pt idx="148">
                  <c:v>46826</c:v>
                </c:pt>
                <c:pt idx="149">
                  <c:v>46969</c:v>
                </c:pt>
                <c:pt idx="150">
                  <c:v>47110</c:v>
                </c:pt>
                <c:pt idx="151">
                  <c:v>47250</c:v>
                </c:pt>
                <c:pt idx="152">
                  <c:v>47389</c:v>
                </c:pt>
                <c:pt idx="153">
                  <c:v>47527</c:v>
                </c:pt>
                <c:pt idx="154">
                  <c:v>47663</c:v>
                </c:pt>
                <c:pt idx="155">
                  <c:v>47798</c:v>
                </c:pt>
                <c:pt idx="156">
                  <c:v>47932</c:v>
                </c:pt>
                <c:pt idx="157">
                  <c:v>48065</c:v>
                </c:pt>
                <c:pt idx="158">
                  <c:v>48197</c:v>
                </c:pt>
                <c:pt idx="159">
                  <c:v>48328</c:v>
                </c:pt>
                <c:pt idx="160">
                  <c:v>48458</c:v>
                </c:pt>
                <c:pt idx="161">
                  <c:v>48587</c:v>
                </c:pt>
                <c:pt idx="162">
                  <c:v>48714</c:v>
                </c:pt>
                <c:pt idx="163">
                  <c:v>48840</c:v>
                </c:pt>
                <c:pt idx="164">
                  <c:v>48965</c:v>
                </c:pt>
                <c:pt idx="165">
                  <c:v>49089</c:v>
                </c:pt>
                <c:pt idx="166">
                  <c:v>49212</c:v>
                </c:pt>
                <c:pt idx="167">
                  <c:v>49334</c:v>
                </c:pt>
                <c:pt idx="168">
                  <c:v>49455</c:v>
                </c:pt>
                <c:pt idx="169">
                  <c:v>49576</c:v>
                </c:pt>
                <c:pt idx="170">
                  <c:v>49696</c:v>
                </c:pt>
                <c:pt idx="171">
                  <c:v>49815</c:v>
                </c:pt>
              </c:numCache>
            </c:numRef>
          </c:xVal>
          <c:yVal>
            <c:numRef>
              <c:f>comparison!$BA$8:$BA$200</c:f>
              <c:numCache>
                <c:formatCode>General</c:formatCode>
                <c:ptCount val="193"/>
                <c:pt idx="0">
                  <c:v>6.2700000000000005</c:v>
                </c:pt>
                <c:pt idx="1">
                  <c:v>6.3014000000000001</c:v>
                </c:pt>
                <c:pt idx="2">
                  <c:v>6.3328999999999995</c:v>
                </c:pt>
                <c:pt idx="3">
                  <c:v>6.3647</c:v>
                </c:pt>
                <c:pt idx="4">
                  <c:v>6.3965000000000005</c:v>
                </c:pt>
                <c:pt idx="5">
                  <c:v>6.4285999999999994</c:v>
                </c:pt>
                <c:pt idx="6">
                  <c:v>6.4607000000000001</c:v>
                </c:pt>
                <c:pt idx="7">
                  <c:v>6.4931000000000001</c:v>
                </c:pt>
                <c:pt idx="8">
                  <c:v>6.5255000000000001</c:v>
                </c:pt>
                <c:pt idx="9">
                  <c:v>6.5582000000000003</c:v>
                </c:pt>
                <c:pt idx="10">
                  <c:v>6.5911</c:v>
                </c:pt>
                <c:pt idx="11">
                  <c:v>6.6241000000000003</c:v>
                </c:pt>
                <c:pt idx="12">
                  <c:v>6.6572999999999993</c:v>
                </c:pt>
                <c:pt idx="13">
                  <c:v>6.6905999999999999</c:v>
                </c:pt>
                <c:pt idx="14">
                  <c:v>6.7241999999999997</c:v>
                </c:pt>
                <c:pt idx="15">
                  <c:v>6.7577999999999996</c:v>
                </c:pt>
                <c:pt idx="16">
                  <c:v>6.7917000000000005</c:v>
                </c:pt>
                <c:pt idx="17">
                  <c:v>6.8256999999999994</c:v>
                </c:pt>
                <c:pt idx="18">
                  <c:v>6.8599000000000006</c:v>
                </c:pt>
                <c:pt idx="19">
                  <c:v>6.8941999999999997</c:v>
                </c:pt>
                <c:pt idx="20">
                  <c:v>6.9287999999999998</c:v>
                </c:pt>
                <c:pt idx="21">
                  <c:v>6.9634999999999998</c:v>
                </c:pt>
                <c:pt idx="22">
                  <c:v>6.9982999999999995</c:v>
                </c:pt>
                <c:pt idx="23">
                  <c:v>7.0333000000000006</c:v>
                </c:pt>
                <c:pt idx="24">
                  <c:v>7.0685000000000002</c:v>
                </c:pt>
                <c:pt idx="25">
                  <c:v>7.1038999999999994</c:v>
                </c:pt>
                <c:pt idx="26">
                  <c:v>7.1393999999999993</c:v>
                </c:pt>
                <c:pt idx="27">
                  <c:v>7.1751000000000005</c:v>
                </c:pt>
                <c:pt idx="28">
                  <c:v>7.2111000000000001</c:v>
                </c:pt>
                <c:pt idx="29">
                  <c:v>7.2471999999999994</c:v>
                </c:pt>
                <c:pt idx="30">
                  <c:v>7.2836000000000007</c:v>
                </c:pt>
                <c:pt idx="31">
                  <c:v>7.3201000000000001</c:v>
                </c:pt>
                <c:pt idx="32">
                  <c:v>7.3567999999999998</c:v>
                </c:pt>
                <c:pt idx="33">
                  <c:v>7.3834</c:v>
                </c:pt>
                <c:pt idx="34">
                  <c:v>7.4203000000000001</c:v>
                </c:pt>
                <c:pt idx="35">
                  <c:v>7.4574000000000007</c:v>
                </c:pt>
                <c:pt idx="36">
                  <c:v>7.4946999999999999</c:v>
                </c:pt>
                <c:pt idx="37">
                  <c:v>7.5109000000000004</c:v>
                </c:pt>
                <c:pt idx="38">
                  <c:v>7.5484999999999998</c:v>
                </c:pt>
                <c:pt idx="39">
                  <c:v>7.5862999999999996</c:v>
                </c:pt>
                <c:pt idx="40">
                  <c:v>7.6242999999999999</c:v>
                </c:pt>
                <c:pt idx="41">
                  <c:v>7.6623999999999999</c:v>
                </c:pt>
                <c:pt idx="42">
                  <c:v>7.7008000000000001</c:v>
                </c:pt>
                <c:pt idx="43">
                  <c:v>7.7393999999999998</c:v>
                </c:pt>
                <c:pt idx="44">
                  <c:v>7.7780999999999993</c:v>
                </c:pt>
                <c:pt idx="45">
                  <c:v>7.8171000000000008</c:v>
                </c:pt>
                <c:pt idx="46">
                  <c:v>7.8562000000000003</c:v>
                </c:pt>
                <c:pt idx="47">
                  <c:v>7.8955999999999991</c:v>
                </c:pt>
                <c:pt idx="48">
                  <c:v>7.9351000000000003</c:v>
                </c:pt>
                <c:pt idx="49">
                  <c:v>7.974800000000001</c:v>
                </c:pt>
                <c:pt idx="50">
                  <c:v>8.0146999999999995</c:v>
                </c:pt>
                <c:pt idx="51">
                  <c:v>8.0548999999999999</c:v>
                </c:pt>
                <c:pt idx="52">
                  <c:v>8.0952000000000002</c:v>
                </c:pt>
                <c:pt idx="53">
                  <c:v>8.1356999999999999</c:v>
                </c:pt>
                <c:pt idx="54">
                  <c:v>8.176499999999999</c:v>
                </c:pt>
                <c:pt idx="55">
                  <c:v>8.2175000000000011</c:v>
                </c:pt>
                <c:pt idx="56">
                  <c:v>8.258700000000001</c:v>
                </c:pt>
                <c:pt idx="57">
                  <c:v>8.3000000000000007</c:v>
                </c:pt>
                <c:pt idx="58">
                  <c:v>8.3414999999999999</c:v>
                </c:pt>
                <c:pt idx="59">
                  <c:v>8.3834</c:v>
                </c:pt>
                <c:pt idx="60">
                  <c:v>8.4253999999999998</c:v>
                </c:pt>
                <c:pt idx="61">
                  <c:v>8.4676000000000009</c:v>
                </c:pt>
                <c:pt idx="62">
                  <c:v>8.51</c:v>
                </c:pt>
                <c:pt idx="63">
                  <c:v>8.5526999999999997</c:v>
                </c:pt>
                <c:pt idx="64">
                  <c:v>8.5955999999999992</c:v>
                </c:pt>
                <c:pt idx="65">
                  <c:v>8.6387</c:v>
                </c:pt>
                <c:pt idx="66">
                  <c:v>8.6818999999999988</c:v>
                </c:pt>
                <c:pt idx="67">
                  <c:v>8.7253000000000007</c:v>
                </c:pt>
                <c:pt idx="68">
                  <c:v>8.7690999999999999</c:v>
                </c:pt>
                <c:pt idx="69">
                  <c:v>8.8129999999999988</c:v>
                </c:pt>
                <c:pt idx="70">
                  <c:v>8.8570999999999991</c:v>
                </c:pt>
                <c:pt idx="71">
                  <c:v>8.9014000000000006</c:v>
                </c:pt>
                <c:pt idx="72">
                  <c:v>8.9460999999999995</c:v>
                </c:pt>
                <c:pt idx="73">
                  <c:v>8.9908999999999999</c:v>
                </c:pt>
                <c:pt idx="74">
                  <c:v>9.0358999999999998</c:v>
                </c:pt>
                <c:pt idx="75">
                  <c:v>9.0813000000000006</c:v>
                </c:pt>
                <c:pt idx="76">
                  <c:v>9.1131000000000011</c:v>
                </c:pt>
                <c:pt idx="77">
                  <c:v>9.1587000000000014</c:v>
                </c:pt>
                <c:pt idx="78">
                  <c:v>9.2044999999999995</c:v>
                </c:pt>
                <c:pt idx="79">
                  <c:v>9.2505999999999986</c:v>
                </c:pt>
                <c:pt idx="80">
                  <c:v>9.2967999999999993</c:v>
                </c:pt>
                <c:pt idx="81">
                  <c:v>9.2972999999999999</c:v>
                </c:pt>
                <c:pt idx="82">
                  <c:v>9.3437999999999999</c:v>
                </c:pt>
                <c:pt idx="83">
                  <c:v>9.3907000000000007</c:v>
                </c:pt>
                <c:pt idx="84">
                  <c:v>9.4377999999999993</c:v>
                </c:pt>
                <c:pt idx="85">
                  <c:v>9.4850000000000012</c:v>
                </c:pt>
                <c:pt idx="86">
                  <c:v>9.5326000000000004</c:v>
                </c:pt>
                <c:pt idx="87">
                  <c:v>9.5803999999999991</c:v>
                </c:pt>
                <c:pt idx="88">
                  <c:v>9.628400000000001</c:v>
                </c:pt>
                <c:pt idx="89">
                  <c:v>9.6767000000000003</c:v>
                </c:pt>
                <c:pt idx="90">
                  <c:v>9.7252999999999989</c:v>
                </c:pt>
                <c:pt idx="91">
                  <c:v>9.7739999999999991</c:v>
                </c:pt>
                <c:pt idx="92">
                  <c:v>9.8229000000000006</c:v>
                </c:pt>
                <c:pt idx="93">
                  <c:v>9.8720999999999997</c:v>
                </c:pt>
                <c:pt idx="94">
                  <c:v>9.9216999999999995</c:v>
                </c:pt>
                <c:pt idx="95">
                  <c:v>9.9714000000000009</c:v>
                </c:pt>
                <c:pt idx="96">
                  <c:v>10.0214</c:v>
                </c:pt>
                <c:pt idx="97">
                  <c:v>10.0716</c:v>
                </c:pt>
                <c:pt idx="98">
                  <c:v>10.1221</c:v>
                </c:pt>
                <c:pt idx="99">
                  <c:v>10.1729</c:v>
                </c:pt>
                <c:pt idx="100">
                  <c:v>10.223800000000001</c:v>
                </c:pt>
                <c:pt idx="101">
                  <c:v>10.2752</c:v>
                </c:pt>
                <c:pt idx="102">
                  <c:v>10.326699999999999</c:v>
                </c:pt>
                <c:pt idx="103">
                  <c:v>10.378299999999999</c:v>
                </c:pt>
                <c:pt idx="104">
                  <c:v>10.430399999999999</c:v>
                </c:pt>
                <c:pt idx="105">
                  <c:v>10.482699999999999</c:v>
                </c:pt>
                <c:pt idx="106">
                  <c:v>10.535299999999999</c:v>
                </c:pt>
                <c:pt idx="107">
                  <c:v>10.588099999999999</c:v>
                </c:pt>
                <c:pt idx="108">
                  <c:v>10.6412</c:v>
                </c:pt>
                <c:pt idx="109">
                  <c:v>10.6945</c:v>
                </c:pt>
                <c:pt idx="110">
                  <c:v>10.748000000000001</c:v>
                </c:pt>
                <c:pt idx="111">
                  <c:v>10.8019</c:v>
                </c:pt>
                <c:pt idx="112">
                  <c:v>10.856</c:v>
                </c:pt>
                <c:pt idx="113">
                  <c:v>10.910400000000001</c:v>
                </c:pt>
                <c:pt idx="114">
                  <c:v>10.9651</c:v>
                </c:pt>
                <c:pt idx="115">
                  <c:v>11.020099999999999</c:v>
                </c:pt>
                <c:pt idx="116">
                  <c:v>11.075399999999998</c:v>
                </c:pt>
                <c:pt idx="117">
                  <c:v>11.131</c:v>
                </c:pt>
                <c:pt idx="118">
                  <c:v>11.1869</c:v>
                </c:pt>
                <c:pt idx="119">
                  <c:v>11.243</c:v>
                </c:pt>
                <c:pt idx="120">
                  <c:v>11.299399999999999</c:v>
                </c:pt>
                <c:pt idx="121">
                  <c:v>11.356</c:v>
                </c:pt>
                <c:pt idx="122">
                  <c:v>11.4129</c:v>
                </c:pt>
                <c:pt idx="123">
                  <c:v>11.469999999999999</c:v>
                </c:pt>
                <c:pt idx="124">
                  <c:v>11.527600000000001</c:v>
                </c:pt>
                <c:pt idx="125">
                  <c:v>11.5855</c:v>
                </c:pt>
                <c:pt idx="126">
                  <c:v>11.6434</c:v>
                </c:pt>
                <c:pt idx="127">
                  <c:v>11.701700000000001</c:v>
                </c:pt>
                <c:pt idx="128">
                  <c:v>11.760299999999999</c:v>
                </c:pt>
                <c:pt idx="129">
                  <c:v>11.819100000000001</c:v>
                </c:pt>
                <c:pt idx="130">
                  <c:v>11.865499999999999</c:v>
                </c:pt>
                <c:pt idx="131">
                  <c:v>11.924900000000001</c:v>
                </c:pt>
                <c:pt idx="132">
                  <c:v>11.984500000000001</c:v>
                </c:pt>
                <c:pt idx="133">
                  <c:v>12.044499999999999</c:v>
                </c:pt>
                <c:pt idx="134">
                  <c:v>12.104699999999999</c:v>
                </c:pt>
                <c:pt idx="135">
                  <c:v>12.1653</c:v>
                </c:pt>
                <c:pt idx="136">
                  <c:v>12.214399999999999</c:v>
                </c:pt>
                <c:pt idx="137">
                  <c:v>12.2758</c:v>
                </c:pt>
                <c:pt idx="138">
                  <c:v>12.337400000000001</c:v>
                </c:pt>
                <c:pt idx="139">
                  <c:v>12.3992</c:v>
                </c:pt>
                <c:pt idx="140">
                  <c:v>12.461500000000001</c:v>
                </c:pt>
                <c:pt idx="141">
                  <c:v>12.524000000000001</c:v>
                </c:pt>
                <c:pt idx="142">
                  <c:v>12.587</c:v>
                </c:pt>
                <c:pt idx="143">
                  <c:v>12.650099999999998</c:v>
                </c:pt>
                <c:pt idx="144">
                  <c:v>12.713699999999999</c:v>
                </c:pt>
                <c:pt idx="145">
                  <c:v>12.7774</c:v>
                </c:pt>
                <c:pt idx="146">
                  <c:v>12.8416</c:v>
                </c:pt>
                <c:pt idx="147">
                  <c:v>12.905899999999999</c:v>
                </c:pt>
                <c:pt idx="148">
                  <c:v>12.970600000000001</c:v>
                </c:pt>
                <c:pt idx="149">
                  <c:v>13.0358</c:v>
                </c:pt>
                <c:pt idx="150">
                  <c:v>13.100999999999999</c:v>
                </c:pt>
                <c:pt idx="151">
                  <c:v>13.166700000000001</c:v>
                </c:pt>
                <c:pt idx="152">
                  <c:v>13.232799999999999</c:v>
                </c:pt>
                <c:pt idx="153">
                  <c:v>13.299399999999999</c:v>
                </c:pt>
                <c:pt idx="154">
                  <c:v>13.3659</c:v>
                </c:pt>
                <c:pt idx="155">
                  <c:v>13.4328</c:v>
                </c:pt>
                <c:pt idx="156">
                  <c:v>13.5002</c:v>
                </c:pt>
                <c:pt idx="157">
                  <c:v>13.568</c:v>
                </c:pt>
                <c:pt idx="158">
                  <c:v>13.636199999999999</c:v>
                </c:pt>
                <c:pt idx="159">
                  <c:v>13.704799999999999</c:v>
                </c:pt>
                <c:pt idx="160">
                  <c:v>13.7738</c:v>
                </c:pt>
                <c:pt idx="161">
                  <c:v>13.8432</c:v>
                </c:pt>
                <c:pt idx="162">
                  <c:v>13.9124</c:v>
                </c:pt>
                <c:pt idx="163">
                  <c:v>13.981999999999999</c:v>
                </c:pt>
                <c:pt idx="164">
                  <c:v>14.052</c:v>
                </c:pt>
                <c:pt idx="165">
                  <c:v>14.122300000000001</c:v>
                </c:pt>
                <c:pt idx="166">
                  <c:v>14.193000000000001</c:v>
                </c:pt>
                <c:pt idx="167">
                  <c:v>14.264000000000001</c:v>
                </c:pt>
                <c:pt idx="168">
                  <c:v>14.3353</c:v>
                </c:pt>
                <c:pt idx="169">
                  <c:v>14.4076</c:v>
                </c:pt>
                <c:pt idx="170">
                  <c:v>14.4802</c:v>
                </c:pt>
                <c:pt idx="171">
                  <c:v>14.553099999999999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07B-48FD-B4E8-FF23AFE51E43}"/>
            </c:ext>
          </c:extLst>
        </c:ser>
        <c:ser>
          <c:idx val="1"/>
          <c:order val="4"/>
          <c:tx>
            <c:v>PE-1-1 Experimental Data </c:v>
          </c:tx>
          <c:spPr>
            <a:ln w="19050">
              <a:noFill/>
            </a:ln>
          </c:spPr>
          <c:xVal>
            <c:numRef>
              <c:f>digitizedData2!$CX$18:$CX$29</c:f>
              <c:numCache>
                <c:formatCode>General</c:formatCode>
                <c:ptCount val="12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digitizedData2!$CW$18:$CW$29</c:f>
              <c:numCache>
                <c:formatCode>General</c:formatCode>
                <c:ptCount val="12"/>
                <c:pt idx="0">
                  <c:v>6.2728931680840327</c:v>
                </c:pt>
                <c:pt idx="1">
                  <c:v>6.9665377261674406</c:v>
                </c:pt>
                <c:pt idx="2">
                  <c:v>6.9665377261674406</c:v>
                </c:pt>
                <c:pt idx="3">
                  <c:v>8.259328786564561</c:v>
                </c:pt>
                <c:pt idx="4">
                  <c:v>8.259328786564561</c:v>
                </c:pt>
                <c:pt idx="5">
                  <c:v>10.421740823576496</c:v>
                </c:pt>
                <c:pt idx="6">
                  <c:v>10.421740823576496</c:v>
                </c:pt>
                <c:pt idx="7">
                  <c:v>13.612644032614964</c:v>
                </c:pt>
                <c:pt idx="8">
                  <c:v>13.947665316071246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7B-48FD-B4E8-FF23AFE51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7039127494042201"/>
              <c:y val="0.815598939720588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"c" (mm)</a:t>
                </a:r>
              </a:p>
            </c:rich>
          </c:tx>
          <c:layout>
            <c:manualLayout>
              <c:xMode val="edge"/>
              <c:yMode val="edge"/>
              <c:x val="6.1409612500435973E-2"/>
              <c:y val="0.4170720894078507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6.0245544278190517E-2"/>
          <c:y val="0.11822220714518832"/>
          <c:w val="0.71731046469719695"/>
          <c:h val="0.27419464111309827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data,</a:t>
            </a:r>
            <a:r>
              <a:rPr lang="en-US" baseline="0"/>
              <a:t> 3D FEA and AFGROW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44244455733565E-2"/>
          <c:y val="0.14447564480639724"/>
          <c:w val="0.89548538880234818"/>
          <c:h val="0.74868400889493014"/>
        </c:manualLayout>
      </c:layout>
      <c:scatterChart>
        <c:scatterStyle val="lineMarker"/>
        <c:varyColors val="0"/>
        <c:ser>
          <c:idx val="2"/>
          <c:order val="0"/>
          <c:tx>
            <c:v>3D FEA solution where no crack front shape constraint was considered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comparison!$S$8:$S$120</c:f>
              <c:numCache>
                <c:formatCode>General</c:formatCode>
                <c:ptCount val="113"/>
                <c:pt idx="0">
                  <c:v>0</c:v>
                </c:pt>
                <c:pt idx="1">
                  <c:v>9.9337999999999997</c:v>
                </c:pt>
                <c:pt idx="2">
                  <c:v>110.39</c:v>
                </c:pt>
                <c:pt idx="3">
                  <c:v>502.1</c:v>
                </c:pt>
                <c:pt idx="4">
                  <c:v>1004</c:v>
                </c:pt>
                <c:pt idx="5">
                  <c:v>2007.4</c:v>
                </c:pt>
                <c:pt idx="6">
                  <c:v>3000.6</c:v>
                </c:pt>
                <c:pt idx="7">
                  <c:v>3995.4</c:v>
                </c:pt>
                <c:pt idx="8">
                  <c:v>4997.3</c:v>
                </c:pt>
                <c:pt idx="9">
                  <c:v>6000.1</c:v>
                </c:pt>
                <c:pt idx="10">
                  <c:v>7002.7</c:v>
                </c:pt>
                <c:pt idx="11">
                  <c:v>8005.7</c:v>
                </c:pt>
                <c:pt idx="12">
                  <c:v>9006.7000000000007</c:v>
                </c:pt>
                <c:pt idx="13">
                  <c:v>9507.4</c:v>
                </c:pt>
                <c:pt idx="14">
                  <c:v>9897.9</c:v>
                </c:pt>
                <c:pt idx="15">
                  <c:v>9998</c:v>
                </c:pt>
                <c:pt idx="16">
                  <c:v>10008</c:v>
                </c:pt>
                <c:pt idx="17">
                  <c:v>10018</c:v>
                </c:pt>
                <c:pt idx="18">
                  <c:v>11002</c:v>
                </c:pt>
                <c:pt idx="19">
                  <c:v>11997</c:v>
                </c:pt>
                <c:pt idx="20">
                  <c:v>12992</c:v>
                </c:pt>
                <c:pt idx="21">
                  <c:v>13988</c:v>
                </c:pt>
                <c:pt idx="22">
                  <c:v>14975</c:v>
                </c:pt>
                <c:pt idx="23">
                  <c:v>14985</c:v>
                </c:pt>
                <c:pt idx="24">
                  <c:v>14995</c:v>
                </c:pt>
                <c:pt idx="25">
                  <c:v>15095</c:v>
                </c:pt>
                <c:pt idx="26">
                  <c:v>15484</c:v>
                </c:pt>
                <c:pt idx="27">
                  <c:v>15983</c:v>
                </c:pt>
                <c:pt idx="28">
                  <c:v>16981</c:v>
                </c:pt>
                <c:pt idx="29">
                  <c:v>17980</c:v>
                </c:pt>
                <c:pt idx="30">
                  <c:v>18979</c:v>
                </c:pt>
                <c:pt idx="31">
                  <c:v>19978</c:v>
                </c:pt>
                <c:pt idx="32">
                  <c:v>20979</c:v>
                </c:pt>
                <c:pt idx="33">
                  <c:v>21980</c:v>
                </c:pt>
                <c:pt idx="34">
                  <c:v>22981</c:v>
                </c:pt>
                <c:pt idx="35">
                  <c:v>23982</c:v>
                </c:pt>
                <c:pt idx="36">
                  <c:v>24483</c:v>
                </c:pt>
                <c:pt idx="37">
                  <c:v>24874</c:v>
                </c:pt>
                <c:pt idx="38">
                  <c:v>24974</c:v>
                </c:pt>
                <c:pt idx="39">
                  <c:v>24984</c:v>
                </c:pt>
                <c:pt idx="40">
                  <c:v>24994</c:v>
                </c:pt>
                <c:pt idx="41">
                  <c:v>25986</c:v>
                </c:pt>
                <c:pt idx="42">
                  <c:v>26988</c:v>
                </c:pt>
                <c:pt idx="43">
                  <c:v>27990</c:v>
                </c:pt>
                <c:pt idx="44">
                  <c:v>28992</c:v>
                </c:pt>
                <c:pt idx="45">
                  <c:v>29984</c:v>
                </c:pt>
                <c:pt idx="46">
                  <c:v>29994</c:v>
                </c:pt>
                <c:pt idx="47">
                  <c:v>30004</c:v>
                </c:pt>
                <c:pt idx="48">
                  <c:v>30104</c:v>
                </c:pt>
                <c:pt idx="49">
                  <c:v>30492</c:v>
                </c:pt>
                <c:pt idx="50">
                  <c:v>30992</c:v>
                </c:pt>
                <c:pt idx="51">
                  <c:v>31994</c:v>
                </c:pt>
                <c:pt idx="52">
                  <c:v>32989</c:v>
                </c:pt>
                <c:pt idx="53">
                  <c:v>33991</c:v>
                </c:pt>
                <c:pt idx="54">
                  <c:v>34993</c:v>
                </c:pt>
                <c:pt idx="55">
                  <c:v>35995</c:v>
                </c:pt>
                <c:pt idx="56">
                  <c:v>36997</c:v>
                </c:pt>
                <c:pt idx="57">
                  <c:v>37995</c:v>
                </c:pt>
                <c:pt idx="58">
                  <c:v>38992</c:v>
                </c:pt>
                <c:pt idx="59">
                  <c:v>39494</c:v>
                </c:pt>
                <c:pt idx="60">
                  <c:v>39883</c:v>
                </c:pt>
                <c:pt idx="61">
                  <c:v>39983</c:v>
                </c:pt>
                <c:pt idx="62">
                  <c:v>39993</c:v>
                </c:pt>
                <c:pt idx="63">
                  <c:v>40003</c:v>
                </c:pt>
                <c:pt idx="64">
                  <c:v>40992</c:v>
                </c:pt>
                <c:pt idx="65">
                  <c:v>41995</c:v>
                </c:pt>
                <c:pt idx="66">
                  <c:v>42993</c:v>
                </c:pt>
                <c:pt idx="67">
                  <c:v>43996</c:v>
                </c:pt>
                <c:pt idx="68">
                  <c:v>44988</c:v>
                </c:pt>
                <c:pt idx="69">
                  <c:v>44998</c:v>
                </c:pt>
                <c:pt idx="70">
                  <c:v>45008</c:v>
                </c:pt>
                <c:pt idx="71">
                  <c:v>45108</c:v>
                </c:pt>
                <c:pt idx="72">
                  <c:v>45498</c:v>
                </c:pt>
                <c:pt idx="73">
                  <c:v>45998</c:v>
                </c:pt>
                <c:pt idx="74">
                  <c:v>46999</c:v>
                </c:pt>
                <c:pt idx="75">
                  <c:v>48002</c:v>
                </c:pt>
                <c:pt idx="76">
                  <c:v>48994</c:v>
                </c:pt>
                <c:pt idx="77">
                  <c:v>49996</c:v>
                </c:pt>
                <c:pt idx="78">
                  <c:v>50996</c:v>
                </c:pt>
                <c:pt idx="79">
                  <c:v>51994</c:v>
                </c:pt>
                <c:pt idx="80">
                  <c:v>52995</c:v>
                </c:pt>
                <c:pt idx="81">
                  <c:v>53999</c:v>
                </c:pt>
                <c:pt idx="82">
                  <c:v>54495</c:v>
                </c:pt>
                <c:pt idx="83">
                  <c:v>54884</c:v>
                </c:pt>
                <c:pt idx="84">
                  <c:v>54984</c:v>
                </c:pt>
                <c:pt idx="85">
                  <c:v>54994</c:v>
                </c:pt>
                <c:pt idx="86">
                  <c:v>55004</c:v>
                </c:pt>
                <c:pt idx="87">
                  <c:v>55994</c:v>
                </c:pt>
                <c:pt idx="88">
                  <c:v>56995</c:v>
                </c:pt>
                <c:pt idx="89">
                  <c:v>57997</c:v>
                </c:pt>
                <c:pt idx="90">
                  <c:v>58999</c:v>
                </c:pt>
                <c:pt idx="91">
                  <c:v>59982</c:v>
                </c:pt>
                <c:pt idx="92">
                  <c:v>59992</c:v>
                </c:pt>
                <c:pt idx="93">
                  <c:v>60002</c:v>
                </c:pt>
                <c:pt idx="94">
                  <c:v>60102</c:v>
                </c:pt>
                <c:pt idx="95">
                  <c:v>60493</c:v>
                </c:pt>
                <c:pt idx="96">
                  <c:v>60992</c:v>
                </c:pt>
                <c:pt idx="97">
                  <c:v>61995</c:v>
                </c:pt>
                <c:pt idx="98">
                  <c:v>62992</c:v>
                </c:pt>
                <c:pt idx="99">
                  <c:v>63998</c:v>
                </c:pt>
                <c:pt idx="100">
                  <c:v>64989</c:v>
                </c:pt>
                <c:pt idx="101">
                  <c:v>65992</c:v>
                </c:pt>
                <c:pt idx="102">
                  <c:v>66987</c:v>
                </c:pt>
              </c:numCache>
            </c:numRef>
          </c:xVal>
          <c:yVal>
            <c:numRef>
              <c:f>comparison!$T$8:$T$120</c:f>
              <c:numCache>
                <c:formatCode>General</c:formatCode>
                <c:ptCount val="113"/>
                <c:pt idx="0">
                  <c:v>5.5148238604848396</c:v>
                </c:pt>
                <c:pt idx="1">
                  <c:v>5.5154426459127697</c:v>
                </c:pt>
                <c:pt idx="2">
                  <c:v>5.5227546033780799</c:v>
                </c:pt>
                <c:pt idx="3">
                  <c:v>5.5513306177869799</c:v>
                </c:pt>
                <c:pt idx="4">
                  <c:v>5.5882687611188198</c:v>
                </c:pt>
                <c:pt idx="5">
                  <c:v>5.6629781324671802</c:v>
                </c:pt>
                <c:pt idx="6">
                  <c:v>5.7392622467258398</c:v>
                </c:pt>
                <c:pt idx="7">
                  <c:v>5.81727115058397</c:v>
                </c:pt>
                <c:pt idx="8">
                  <c:v>5.8973052388293796</c:v>
                </c:pt>
                <c:pt idx="9">
                  <c:v>5.9789236900791503</c:v>
                </c:pt>
                <c:pt idx="10">
                  <c:v>6.0629727440003496</c:v>
                </c:pt>
                <c:pt idx="11">
                  <c:v>6.1489634358796099</c:v>
                </c:pt>
                <c:pt idx="12">
                  <c:v>6.2370690267109001</c:v>
                </c:pt>
                <c:pt idx="13">
                  <c:v>6.2822616830428304</c:v>
                </c:pt>
                <c:pt idx="14">
                  <c:v>6.3179848131827097</c:v>
                </c:pt>
                <c:pt idx="15">
                  <c:v>6.3272413435341299</c:v>
                </c:pt>
                <c:pt idx="16">
                  <c:v>6.3281700668823202</c:v>
                </c:pt>
                <c:pt idx="17">
                  <c:v>6.3283415337520204</c:v>
                </c:pt>
                <c:pt idx="18">
                  <c:v>6.3453163467408196</c:v>
                </c:pt>
                <c:pt idx="19">
                  <c:v>6.3625235839356602</c:v>
                </c:pt>
                <c:pt idx="20">
                  <c:v>6.3799319193547799</c:v>
                </c:pt>
                <c:pt idx="21">
                  <c:v>6.3973566050912698</c:v>
                </c:pt>
                <c:pt idx="22">
                  <c:v>6.4147055329608698</c:v>
                </c:pt>
                <c:pt idx="23">
                  <c:v>6.4148815835036697</c:v>
                </c:pt>
                <c:pt idx="24">
                  <c:v>6.4158357438455802</c:v>
                </c:pt>
                <c:pt idx="25">
                  <c:v>6.4253827734782201</c:v>
                </c:pt>
                <c:pt idx="26">
                  <c:v>6.4627164226045597</c:v>
                </c:pt>
                <c:pt idx="27">
                  <c:v>6.5111134248295199</c:v>
                </c:pt>
                <c:pt idx="28">
                  <c:v>6.60924517706637</c:v>
                </c:pt>
                <c:pt idx="29">
                  <c:v>6.7100483181646497</c:v>
                </c:pt>
                <c:pt idx="30">
                  <c:v>6.8132630922819697</c:v>
                </c:pt>
                <c:pt idx="31">
                  <c:v>6.9187898055816399</c:v>
                </c:pt>
                <c:pt idx="32">
                  <c:v>7.0265054628072301</c:v>
                </c:pt>
                <c:pt idx="33">
                  <c:v>7.1366747485777804</c:v>
                </c:pt>
                <c:pt idx="34">
                  <c:v>7.2491989593824098</c:v>
                </c:pt>
                <c:pt idx="35">
                  <c:v>7.3646166711857504</c:v>
                </c:pt>
                <c:pt idx="36">
                  <c:v>7.42376055403028</c:v>
                </c:pt>
                <c:pt idx="37">
                  <c:v>7.4705606125060404</c:v>
                </c:pt>
                <c:pt idx="38">
                  <c:v>7.4826744499819799</c:v>
                </c:pt>
                <c:pt idx="39">
                  <c:v>7.4838886644035103</c:v>
                </c:pt>
                <c:pt idx="40">
                  <c:v>7.4841231375202604</c:v>
                </c:pt>
                <c:pt idx="41">
                  <c:v>7.5073459991807701</c:v>
                </c:pt>
                <c:pt idx="42">
                  <c:v>7.5309538047817401</c:v>
                </c:pt>
                <c:pt idx="43">
                  <c:v>7.5547076537967497</c:v>
                </c:pt>
                <c:pt idx="44">
                  <c:v>7.5786322878404997</c:v>
                </c:pt>
                <c:pt idx="45">
                  <c:v>7.60247929307726</c:v>
                </c:pt>
                <c:pt idx="46">
                  <c:v>7.60272131784797</c:v>
                </c:pt>
                <c:pt idx="47">
                  <c:v>7.6039682641765198</c:v>
                </c:pt>
                <c:pt idx="48">
                  <c:v>7.6162861794983403</c:v>
                </c:pt>
                <c:pt idx="49">
                  <c:v>7.6652413063624998</c:v>
                </c:pt>
                <c:pt idx="50">
                  <c:v>7.7287216334587701</c:v>
                </c:pt>
                <c:pt idx="51">
                  <c:v>7.8572037895488096</c:v>
                </c:pt>
                <c:pt idx="52">
                  <c:v>7.9896933701102997</c:v>
                </c:pt>
                <c:pt idx="53">
                  <c:v>8.1259217773347103</c:v>
                </c:pt>
                <c:pt idx="54">
                  <c:v>8.2666477132873393</c:v>
                </c:pt>
                <c:pt idx="55">
                  <c:v>8.41201969182959</c:v>
                </c:pt>
                <c:pt idx="56">
                  <c:v>8.5620772641712595</c:v>
                </c:pt>
                <c:pt idx="57">
                  <c:v>8.7171923556126991</c:v>
                </c:pt>
                <c:pt idx="58">
                  <c:v>8.8781972210431999</c:v>
                </c:pt>
                <c:pt idx="59">
                  <c:v>8.9615912222130607</c:v>
                </c:pt>
                <c:pt idx="60">
                  <c:v>9.0279428284957604</c:v>
                </c:pt>
                <c:pt idx="61">
                  <c:v>9.0451146278332608</c:v>
                </c:pt>
                <c:pt idx="62">
                  <c:v>9.0468462749854108</c:v>
                </c:pt>
                <c:pt idx="63">
                  <c:v>9.0471933055043294</c:v>
                </c:pt>
                <c:pt idx="64">
                  <c:v>9.08164333504517</c:v>
                </c:pt>
                <c:pt idx="65">
                  <c:v>9.1166066903827794</c:v>
                </c:pt>
                <c:pt idx="66">
                  <c:v>9.1518482413059097</c:v>
                </c:pt>
                <c:pt idx="67">
                  <c:v>9.18740518392765</c:v>
                </c:pt>
                <c:pt idx="68">
                  <c:v>9.2228394070671698</c:v>
                </c:pt>
                <c:pt idx="69">
                  <c:v>9.2232007494708608</c:v>
                </c:pt>
                <c:pt idx="70">
                  <c:v>9.2247930793252806</c:v>
                </c:pt>
                <c:pt idx="71">
                  <c:v>9.2430216995257499</c:v>
                </c:pt>
                <c:pt idx="72">
                  <c:v>9.3136769504600405</c:v>
                </c:pt>
                <c:pt idx="73">
                  <c:v>9.4057099930313193</c:v>
                </c:pt>
                <c:pt idx="74">
                  <c:v>9.5936356983107398</c:v>
                </c:pt>
                <c:pt idx="75">
                  <c:v>9.7900184007462308</c:v>
                </c:pt>
                <c:pt idx="76">
                  <c:v>9.9947321571514998</c:v>
                </c:pt>
                <c:pt idx="77">
                  <c:v>10.208808600703099</c:v>
                </c:pt>
                <c:pt idx="78">
                  <c:v>10.432891172490301</c:v>
                </c:pt>
                <c:pt idx="79">
                  <c:v>10.6686311906446</c:v>
                </c:pt>
                <c:pt idx="80">
                  <c:v>10.9161579982385</c:v>
                </c:pt>
                <c:pt idx="81">
                  <c:v>11.176726752420601</c:v>
                </c:pt>
                <c:pt idx="82">
                  <c:v>11.3140268419302</c:v>
                </c:pt>
                <c:pt idx="83">
                  <c:v>11.424184194259899</c:v>
                </c:pt>
                <c:pt idx="84">
                  <c:v>11.4530613539263</c:v>
                </c:pt>
                <c:pt idx="85">
                  <c:v>11.455964386394101</c:v>
                </c:pt>
                <c:pt idx="86">
                  <c:v>11.456537859769799</c:v>
                </c:pt>
                <c:pt idx="87">
                  <c:v>11.5133083581633</c:v>
                </c:pt>
                <c:pt idx="88">
                  <c:v>11.571233016438701</c:v>
                </c:pt>
                <c:pt idx="89">
                  <c:v>11.6298320732208</c:v>
                </c:pt>
                <c:pt idx="90">
                  <c:v>11.6890085662708</c:v>
                </c:pt>
                <c:pt idx="91">
                  <c:v>11.7482542981262</c:v>
                </c:pt>
                <c:pt idx="92">
                  <c:v>11.748859081574899</c:v>
                </c:pt>
                <c:pt idx="93">
                  <c:v>11.7519387131145</c:v>
                </c:pt>
                <c:pt idx="94">
                  <c:v>11.7827709164794</c:v>
                </c:pt>
                <c:pt idx="95">
                  <c:v>11.9038842555874</c:v>
                </c:pt>
                <c:pt idx="96">
                  <c:v>12.0629788444098</c:v>
                </c:pt>
                <c:pt idx="97">
                  <c:v>12.391292311154499</c:v>
                </c:pt>
                <c:pt idx="98">
                  <c:v>12.7422044811749</c:v>
                </c:pt>
                <c:pt idx="99">
                  <c:v>13.1179892190265</c:v>
                </c:pt>
                <c:pt idx="100">
                  <c:v>13.522813243712999</c:v>
                </c:pt>
                <c:pt idx="101">
                  <c:v>13.9618624291763</c:v>
                </c:pt>
                <c:pt idx="102">
                  <c:v>14.4428279607137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6C-4283-B148-B0F767DEF26D}"/>
            </c:ext>
          </c:extLst>
        </c:ser>
        <c:ser>
          <c:idx val="3"/>
          <c:order val="1"/>
          <c:tx>
            <c:v>3D FEA solution where an incremental elliptical crack front was enforced</c:v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comparison!$CF$8:$CF$160</c:f>
              <c:numCache>
                <c:formatCode>General</c:formatCode>
                <c:ptCount val="153"/>
                <c:pt idx="0">
                  <c:v>0</c:v>
                </c:pt>
                <c:pt idx="1">
                  <c:v>10</c:v>
                </c:pt>
                <c:pt idx="2">
                  <c:v>110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4000</c:v>
                </c:pt>
                <c:pt idx="8">
                  <c:v>5000</c:v>
                </c:pt>
                <c:pt idx="9">
                  <c:v>6000</c:v>
                </c:pt>
                <c:pt idx="10">
                  <c:v>7000</c:v>
                </c:pt>
                <c:pt idx="11">
                  <c:v>8000</c:v>
                </c:pt>
                <c:pt idx="12">
                  <c:v>9000</c:v>
                </c:pt>
                <c:pt idx="13">
                  <c:v>9500</c:v>
                </c:pt>
                <c:pt idx="14">
                  <c:v>9890</c:v>
                </c:pt>
                <c:pt idx="15">
                  <c:v>9990</c:v>
                </c:pt>
                <c:pt idx="16">
                  <c:v>10000</c:v>
                </c:pt>
                <c:pt idx="17">
                  <c:v>10010</c:v>
                </c:pt>
                <c:pt idx="18">
                  <c:v>11000</c:v>
                </c:pt>
                <c:pt idx="19">
                  <c:v>12000</c:v>
                </c:pt>
                <c:pt idx="20">
                  <c:v>13000</c:v>
                </c:pt>
                <c:pt idx="21">
                  <c:v>14000</c:v>
                </c:pt>
                <c:pt idx="22">
                  <c:v>14990</c:v>
                </c:pt>
                <c:pt idx="23">
                  <c:v>15000</c:v>
                </c:pt>
                <c:pt idx="24">
                  <c:v>15010</c:v>
                </c:pt>
                <c:pt idx="25">
                  <c:v>15110</c:v>
                </c:pt>
                <c:pt idx="26">
                  <c:v>15500</c:v>
                </c:pt>
                <c:pt idx="27">
                  <c:v>16000</c:v>
                </c:pt>
                <c:pt idx="28">
                  <c:v>17000</c:v>
                </c:pt>
                <c:pt idx="29">
                  <c:v>18000</c:v>
                </c:pt>
                <c:pt idx="30">
                  <c:v>19000</c:v>
                </c:pt>
                <c:pt idx="31">
                  <c:v>20000</c:v>
                </c:pt>
                <c:pt idx="32">
                  <c:v>21000</c:v>
                </c:pt>
                <c:pt idx="33">
                  <c:v>22000</c:v>
                </c:pt>
                <c:pt idx="34">
                  <c:v>23000</c:v>
                </c:pt>
                <c:pt idx="35">
                  <c:v>24000</c:v>
                </c:pt>
                <c:pt idx="36">
                  <c:v>24500</c:v>
                </c:pt>
                <c:pt idx="37">
                  <c:v>24890</c:v>
                </c:pt>
                <c:pt idx="38">
                  <c:v>24990</c:v>
                </c:pt>
                <c:pt idx="39">
                  <c:v>25000</c:v>
                </c:pt>
                <c:pt idx="40">
                  <c:v>25010</c:v>
                </c:pt>
                <c:pt idx="41">
                  <c:v>26000</c:v>
                </c:pt>
                <c:pt idx="42">
                  <c:v>27000</c:v>
                </c:pt>
                <c:pt idx="43">
                  <c:v>28000</c:v>
                </c:pt>
                <c:pt idx="44">
                  <c:v>29000</c:v>
                </c:pt>
                <c:pt idx="45">
                  <c:v>29990</c:v>
                </c:pt>
                <c:pt idx="46">
                  <c:v>30000</c:v>
                </c:pt>
                <c:pt idx="47">
                  <c:v>30010</c:v>
                </c:pt>
                <c:pt idx="48">
                  <c:v>30110</c:v>
                </c:pt>
                <c:pt idx="49">
                  <c:v>30500</c:v>
                </c:pt>
                <c:pt idx="50">
                  <c:v>31000</c:v>
                </c:pt>
                <c:pt idx="51">
                  <c:v>32000</c:v>
                </c:pt>
                <c:pt idx="52">
                  <c:v>33000</c:v>
                </c:pt>
                <c:pt idx="53">
                  <c:v>34000</c:v>
                </c:pt>
                <c:pt idx="54">
                  <c:v>35000</c:v>
                </c:pt>
                <c:pt idx="55">
                  <c:v>36000</c:v>
                </c:pt>
                <c:pt idx="56">
                  <c:v>37000</c:v>
                </c:pt>
                <c:pt idx="57">
                  <c:v>38000</c:v>
                </c:pt>
                <c:pt idx="58">
                  <c:v>39000</c:v>
                </c:pt>
                <c:pt idx="59">
                  <c:v>39500</c:v>
                </c:pt>
                <c:pt idx="60">
                  <c:v>39890</c:v>
                </c:pt>
                <c:pt idx="61">
                  <c:v>39990</c:v>
                </c:pt>
                <c:pt idx="62">
                  <c:v>40000</c:v>
                </c:pt>
                <c:pt idx="63">
                  <c:v>40010</c:v>
                </c:pt>
                <c:pt idx="64">
                  <c:v>41000</c:v>
                </c:pt>
                <c:pt idx="65">
                  <c:v>42000</c:v>
                </c:pt>
                <c:pt idx="66">
                  <c:v>43000</c:v>
                </c:pt>
                <c:pt idx="67">
                  <c:v>44000</c:v>
                </c:pt>
                <c:pt idx="68">
                  <c:v>44990</c:v>
                </c:pt>
                <c:pt idx="69">
                  <c:v>45000</c:v>
                </c:pt>
                <c:pt idx="70">
                  <c:v>45010</c:v>
                </c:pt>
                <c:pt idx="71">
                  <c:v>45110</c:v>
                </c:pt>
                <c:pt idx="72">
                  <c:v>45500</c:v>
                </c:pt>
                <c:pt idx="73">
                  <c:v>46000</c:v>
                </c:pt>
                <c:pt idx="74">
                  <c:v>47000</c:v>
                </c:pt>
                <c:pt idx="75">
                  <c:v>48000</c:v>
                </c:pt>
                <c:pt idx="76">
                  <c:v>49000</c:v>
                </c:pt>
                <c:pt idx="77">
                  <c:v>50000</c:v>
                </c:pt>
                <c:pt idx="78">
                  <c:v>51000</c:v>
                </c:pt>
                <c:pt idx="79">
                  <c:v>52000</c:v>
                </c:pt>
                <c:pt idx="80">
                  <c:v>53000</c:v>
                </c:pt>
                <c:pt idx="81">
                  <c:v>54000</c:v>
                </c:pt>
                <c:pt idx="82">
                  <c:v>54500</c:v>
                </c:pt>
                <c:pt idx="83">
                  <c:v>54890</c:v>
                </c:pt>
                <c:pt idx="84">
                  <c:v>54990</c:v>
                </c:pt>
                <c:pt idx="85">
                  <c:v>55000</c:v>
                </c:pt>
                <c:pt idx="86">
                  <c:v>55010</c:v>
                </c:pt>
                <c:pt idx="87">
                  <c:v>56000</c:v>
                </c:pt>
                <c:pt idx="88">
                  <c:v>57000</c:v>
                </c:pt>
                <c:pt idx="89">
                  <c:v>58000</c:v>
                </c:pt>
                <c:pt idx="90">
                  <c:v>59000</c:v>
                </c:pt>
                <c:pt idx="91">
                  <c:v>59990</c:v>
                </c:pt>
                <c:pt idx="92">
                  <c:v>60000</c:v>
                </c:pt>
                <c:pt idx="93">
                  <c:v>60010</c:v>
                </c:pt>
                <c:pt idx="94">
                  <c:v>60110</c:v>
                </c:pt>
                <c:pt idx="95">
                  <c:v>60500</c:v>
                </c:pt>
                <c:pt idx="96">
                  <c:v>61000</c:v>
                </c:pt>
                <c:pt idx="97">
                  <c:v>62000</c:v>
                </c:pt>
                <c:pt idx="98">
                  <c:v>63000</c:v>
                </c:pt>
              </c:numCache>
            </c:numRef>
          </c:xVal>
          <c:yVal>
            <c:numRef>
              <c:f>comparison!$CG$8:$CG$160</c:f>
              <c:numCache>
                <c:formatCode>General</c:formatCode>
                <c:ptCount val="153"/>
                <c:pt idx="0">
                  <c:v>5.5148238604848396</c:v>
                </c:pt>
                <c:pt idx="1">
                  <c:v>5.5155369355383703</c:v>
                </c:pt>
                <c:pt idx="2">
                  <c:v>5.5237540446780402</c:v>
                </c:pt>
                <c:pt idx="3">
                  <c:v>5.5559487837493799</c:v>
                </c:pt>
                <c:pt idx="4">
                  <c:v>5.5976229199493499</c:v>
                </c:pt>
                <c:pt idx="5">
                  <c:v>5.6820097970222996</c:v>
                </c:pt>
                <c:pt idx="6">
                  <c:v>5.7685057631866501</c:v>
                </c:pt>
                <c:pt idx="7">
                  <c:v>5.8571651155577698</c:v>
                </c:pt>
                <c:pt idx="8">
                  <c:v>5.9479222359890596</c:v>
                </c:pt>
                <c:pt idx="9">
                  <c:v>6.0410836374433998</c:v>
                </c:pt>
                <c:pt idx="10">
                  <c:v>6.1370804221550204</c:v>
                </c:pt>
                <c:pt idx="11">
                  <c:v>6.2355086075368398</c:v>
                </c:pt>
                <c:pt idx="12">
                  <c:v>6.3366571446950903</c:v>
                </c:pt>
                <c:pt idx="13">
                  <c:v>6.38870950219634</c:v>
                </c:pt>
                <c:pt idx="14">
                  <c:v>6.4298974190391496</c:v>
                </c:pt>
                <c:pt idx="15">
                  <c:v>6.4405416899402299</c:v>
                </c:pt>
                <c:pt idx="16">
                  <c:v>6.4415460041596004</c:v>
                </c:pt>
                <c:pt idx="17">
                  <c:v>6.4416827369166096</c:v>
                </c:pt>
                <c:pt idx="18">
                  <c:v>6.4617059453848702</c:v>
                </c:pt>
                <c:pt idx="19">
                  <c:v>6.4820022936534603</c:v>
                </c:pt>
                <c:pt idx="20">
                  <c:v>6.5023726562349102</c:v>
                </c:pt>
                <c:pt idx="21">
                  <c:v>6.5228984170849502</c:v>
                </c:pt>
                <c:pt idx="22">
                  <c:v>6.5433040599255596</c:v>
                </c:pt>
                <c:pt idx="23">
                  <c:v>6.5433046043102703</c:v>
                </c:pt>
                <c:pt idx="24">
                  <c:v>6.5443849867785104</c:v>
                </c:pt>
                <c:pt idx="25">
                  <c:v>6.5552479739098297</c:v>
                </c:pt>
                <c:pt idx="26">
                  <c:v>6.5980346526718803</c:v>
                </c:pt>
                <c:pt idx="27">
                  <c:v>6.6540736579231003</c:v>
                </c:pt>
                <c:pt idx="28">
                  <c:v>6.7676961495109902</c:v>
                </c:pt>
                <c:pt idx="29">
                  <c:v>6.8844943128751197</c:v>
                </c:pt>
                <c:pt idx="30">
                  <c:v>7.0029348182833804</c:v>
                </c:pt>
                <c:pt idx="31">
                  <c:v>7.1259099369995598</c:v>
                </c:pt>
                <c:pt idx="32">
                  <c:v>7.2508665561603403</c:v>
                </c:pt>
                <c:pt idx="33">
                  <c:v>7.3795362743822404</c:v>
                </c:pt>
                <c:pt idx="34">
                  <c:v>7.5122281580979697</c:v>
                </c:pt>
                <c:pt idx="35">
                  <c:v>7.6491441870761196</c:v>
                </c:pt>
                <c:pt idx="36">
                  <c:v>7.71978606044103</c:v>
                </c:pt>
                <c:pt idx="37">
                  <c:v>7.7758108897608897</c:v>
                </c:pt>
                <c:pt idx="38">
                  <c:v>7.7904461402643204</c:v>
                </c:pt>
                <c:pt idx="39">
                  <c:v>7.79188245147082</c:v>
                </c:pt>
                <c:pt idx="40">
                  <c:v>7.7921208308179502</c:v>
                </c:pt>
                <c:pt idx="41">
                  <c:v>7.8212149428605997</c:v>
                </c:pt>
                <c:pt idx="42">
                  <c:v>7.8506866031740499</c:v>
                </c:pt>
                <c:pt idx="43">
                  <c:v>7.8803663166639701</c:v>
                </c:pt>
                <c:pt idx="44">
                  <c:v>7.9102843033998296</c:v>
                </c:pt>
                <c:pt idx="45">
                  <c:v>7.9401284564264696</c:v>
                </c:pt>
                <c:pt idx="46">
                  <c:v>7.9403878110014601</c:v>
                </c:pt>
                <c:pt idx="47">
                  <c:v>7.9418812970299602</c:v>
                </c:pt>
                <c:pt idx="48">
                  <c:v>7.9573583012463898</c:v>
                </c:pt>
                <c:pt idx="49">
                  <c:v>8.0178252082867392</c:v>
                </c:pt>
                <c:pt idx="50">
                  <c:v>8.0964713186337196</c:v>
                </c:pt>
                <c:pt idx="51">
                  <c:v>8.2568020847394905</c:v>
                </c:pt>
                <c:pt idx="52">
                  <c:v>8.4230401001705406</c:v>
                </c:pt>
                <c:pt idx="53">
                  <c:v>8.5954509823382192</c:v>
                </c:pt>
                <c:pt idx="54">
                  <c:v>8.7747683130136398</c:v>
                </c:pt>
                <c:pt idx="55">
                  <c:v>8.9613810572259496</c:v>
                </c:pt>
                <c:pt idx="56">
                  <c:v>9.1566587149622602</c:v>
                </c:pt>
                <c:pt idx="57">
                  <c:v>9.3590134849535094</c:v>
                </c:pt>
                <c:pt idx="58">
                  <c:v>9.5703691537384294</c:v>
                </c:pt>
                <c:pt idx="59">
                  <c:v>9.6818348039792195</c:v>
                </c:pt>
                <c:pt idx="60">
                  <c:v>9.7711361352817203</c:v>
                </c:pt>
                <c:pt idx="61">
                  <c:v>9.7944368579671792</c:v>
                </c:pt>
                <c:pt idx="62">
                  <c:v>9.7967269578237293</c:v>
                </c:pt>
                <c:pt idx="63">
                  <c:v>9.7971257808584795</c:v>
                </c:pt>
                <c:pt idx="64">
                  <c:v>9.8432745848026801</c:v>
                </c:pt>
                <c:pt idx="65">
                  <c:v>9.89031620397345</c:v>
                </c:pt>
                <c:pt idx="66">
                  <c:v>9.9378426579228005</c:v>
                </c:pt>
                <c:pt idx="67">
                  <c:v>9.9857748427979907</c:v>
                </c:pt>
                <c:pt idx="68">
                  <c:v>10.033766168831701</c:v>
                </c:pt>
                <c:pt idx="69">
                  <c:v>10.034256200771299</c:v>
                </c:pt>
                <c:pt idx="70">
                  <c:v>10.036725821587501</c:v>
                </c:pt>
                <c:pt idx="71">
                  <c:v>10.0614290649188</c:v>
                </c:pt>
                <c:pt idx="72">
                  <c:v>10.157977914632101</c:v>
                </c:pt>
                <c:pt idx="73">
                  <c:v>10.283894303755799</c:v>
                </c:pt>
                <c:pt idx="74">
                  <c:v>10.542584882369001</c:v>
                </c:pt>
                <c:pt idx="75">
                  <c:v>10.8144658146498</c:v>
                </c:pt>
                <c:pt idx="76">
                  <c:v>11.1012621479247</c:v>
                </c:pt>
                <c:pt idx="77">
                  <c:v>11.4060672646584</c:v>
                </c:pt>
                <c:pt idx="78">
                  <c:v>11.728067263836101</c:v>
                </c:pt>
                <c:pt idx="79">
                  <c:v>12.0690990582663</c:v>
                </c:pt>
                <c:pt idx="80">
                  <c:v>12.434190969282</c:v>
                </c:pt>
                <c:pt idx="81">
                  <c:v>12.8193960823588</c:v>
                </c:pt>
                <c:pt idx="82">
                  <c:v>13.025053216536399</c:v>
                </c:pt>
                <c:pt idx="83">
                  <c:v>13.1935467017843</c:v>
                </c:pt>
                <c:pt idx="84">
                  <c:v>13.2378676128649</c:v>
                </c:pt>
                <c:pt idx="85">
                  <c:v>13.242250727571999</c:v>
                </c:pt>
                <c:pt idx="86">
                  <c:v>13.242994335123001</c:v>
                </c:pt>
                <c:pt idx="87">
                  <c:v>13.3282048589117</c:v>
                </c:pt>
                <c:pt idx="88">
                  <c:v>13.4155792343232</c:v>
                </c:pt>
                <c:pt idx="89">
                  <c:v>13.5043528491658</c:v>
                </c:pt>
                <c:pt idx="90">
                  <c:v>13.59470675511</c:v>
                </c:pt>
                <c:pt idx="91">
                  <c:v>13.685901584568001</c:v>
                </c:pt>
                <c:pt idx="92">
                  <c:v>13.6865948374796</c:v>
                </c:pt>
                <c:pt idx="93">
                  <c:v>13.6913464221015</c:v>
                </c:pt>
                <c:pt idx="94">
                  <c:v>13.740143256124901</c:v>
                </c:pt>
                <c:pt idx="95">
                  <c:v>13.9343099117704</c:v>
                </c:pt>
                <c:pt idx="96">
                  <c:v>14.1968058062197</c:v>
                </c:pt>
                <c:pt idx="97">
                  <c:v>14.7741220582436</c:v>
                </c:pt>
                <c:pt idx="98">
                  <c:v>15.808967791448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6C-4283-B148-B0F767DEF26D}"/>
            </c:ext>
          </c:extLst>
        </c:ser>
        <c:ser>
          <c:idx val="0"/>
          <c:order val="2"/>
          <c:tx>
            <c:v>AFGROW solution using a higher resolution Beta table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comparison!$BH$8:$BH$200</c:f>
              <c:numCache>
                <c:formatCode>General</c:formatCode>
                <c:ptCount val="193"/>
                <c:pt idx="0">
                  <c:v>0</c:v>
                </c:pt>
                <c:pt idx="1">
                  <c:v>320</c:v>
                </c:pt>
                <c:pt idx="2">
                  <c:v>640</c:v>
                </c:pt>
                <c:pt idx="3">
                  <c:v>958</c:v>
                </c:pt>
                <c:pt idx="4">
                  <c:v>1275</c:v>
                </c:pt>
                <c:pt idx="5">
                  <c:v>1591</c:v>
                </c:pt>
                <c:pt idx="6">
                  <c:v>1905</c:v>
                </c:pt>
                <c:pt idx="7">
                  <c:v>2218</c:v>
                </c:pt>
                <c:pt idx="8">
                  <c:v>2529</c:v>
                </c:pt>
                <c:pt idx="9">
                  <c:v>2839</c:v>
                </c:pt>
                <c:pt idx="10">
                  <c:v>3148</c:v>
                </c:pt>
                <c:pt idx="11">
                  <c:v>3455</c:v>
                </c:pt>
                <c:pt idx="12">
                  <c:v>3761</c:v>
                </c:pt>
                <c:pt idx="13">
                  <c:v>4066</c:v>
                </c:pt>
                <c:pt idx="14">
                  <c:v>4370</c:v>
                </c:pt>
                <c:pt idx="15">
                  <c:v>4672</c:v>
                </c:pt>
                <c:pt idx="16">
                  <c:v>4973</c:v>
                </c:pt>
                <c:pt idx="17">
                  <c:v>5272</c:v>
                </c:pt>
                <c:pt idx="18">
                  <c:v>5570</c:v>
                </c:pt>
                <c:pt idx="19">
                  <c:v>5866</c:v>
                </c:pt>
                <c:pt idx="20">
                  <c:v>6161</c:v>
                </c:pt>
                <c:pt idx="21">
                  <c:v>6455</c:v>
                </c:pt>
                <c:pt idx="22">
                  <c:v>6747</c:v>
                </c:pt>
                <c:pt idx="23">
                  <c:v>7038</c:v>
                </c:pt>
                <c:pt idx="24">
                  <c:v>7328</c:v>
                </c:pt>
                <c:pt idx="25">
                  <c:v>7617</c:v>
                </c:pt>
                <c:pt idx="26">
                  <c:v>7905</c:v>
                </c:pt>
                <c:pt idx="27">
                  <c:v>8192</c:v>
                </c:pt>
                <c:pt idx="28">
                  <c:v>8478</c:v>
                </c:pt>
                <c:pt idx="29">
                  <c:v>8763</c:v>
                </c:pt>
                <c:pt idx="30">
                  <c:v>9047</c:v>
                </c:pt>
                <c:pt idx="31">
                  <c:v>9330</c:v>
                </c:pt>
                <c:pt idx="32">
                  <c:v>9612</c:v>
                </c:pt>
                <c:pt idx="33">
                  <c:v>9893</c:v>
                </c:pt>
                <c:pt idx="34">
                  <c:v>10000</c:v>
                </c:pt>
                <c:pt idx="35">
                  <c:v>11447</c:v>
                </c:pt>
                <c:pt idx="36">
                  <c:v>12889</c:v>
                </c:pt>
                <c:pt idx="37">
                  <c:v>14319</c:v>
                </c:pt>
                <c:pt idx="38">
                  <c:v>15000</c:v>
                </c:pt>
                <c:pt idx="39">
                  <c:v>15275</c:v>
                </c:pt>
                <c:pt idx="40">
                  <c:v>15548</c:v>
                </c:pt>
                <c:pt idx="41">
                  <c:v>15819</c:v>
                </c:pt>
                <c:pt idx="42">
                  <c:v>16090</c:v>
                </c:pt>
                <c:pt idx="43">
                  <c:v>16360</c:v>
                </c:pt>
                <c:pt idx="44">
                  <c:v>16628</c:v>
                </c:pt>
                <c:pt idx="45">
                  <c:v>16895</c:v>
                </c:pt>
                <c:pt idx="46">
                  <c:v>17161</c:v>
                </c:pt>
                <c:pt idx="47">
                  <c:v>17425</c:v>
                </c:pt>
                <c:pt idx="48">
                  <c:v>17688</c:v>
                </c:pt>
                <c:pt idx="49">
                  <c:v>17949</c:v>
                </c:pt>
                <c:pt idx="50">
                  <c:v>18209</c:v>
                </c:pt>
                <c:pt idx="51">
                  <c:v>18468</c:v>
                </c:pt>
                <c:pt idx="52">
                  <c:v>18726</c:v>
                </c:pt>
                <c:pt idx="53">
                  <c:v>18982</c:v>
                </c:pt>
                <c:pt idx="54">
                  <c:v>19237</c:v>
                </c:pt>
                <c:pt idx="55">
                  <c:v>19491</c:v>
                </c:pt>
                <c:pt idx="56">
                  <c:v>19744</c:v>
                </c:pt>
                <c:pt idx="57">
                  <c:v>19996</c:v>
                </c:pt>
                <c:pt idx="58">
                  <c:v>20247</c:v>
                </c:pt>
                <c:pt idx="59">
                  <c:v>20497</c:v>
                </c:pt>
                <c:pt idx="60">
                  <c:v>20744</c:v>
                </c:pt>
                <c:pt idx="61">
                  <c:v>20990</c:v>
                </c:pt>
                <c:pt idx="62">
                  <c:v>21236</c:v>
                </c:pt>
                <c:pt idx="63">
                  <c:v>21481</c:v>
                </c:pt>
                <c:pt idx="64">
                  <c:v>21725</c:v>
                </c:pt>
                <c:pt idx="65">
                  <c:v>21968</c:v>
                </c:pt>
                <c:pt idx="66">
                  <c:v>22210</c:v>
                </c:pt>
                <c:pt idx="67">
                  <c:v>22451</c:v>
                </c:pt>
                <c:pt idx="68">
                  <c:v>22692</c:v>
                </c:pt>
                <c:pt idx="69">
                  <c:v>22932</c:v>
                </c:pt>
                <c:pt idx="70">
                  <c:v>23171</c:v>
                </c:pt>
                <c:pt idx="71">
                  <c:v>23409</c:v>
                </c:pt>
                <c:pt idx="72">
                  <c:v>23646</c:v>
                </c:pt>
                <c:pt idx="73">
                  <c:v>23883</c:v>
                </c:pt>
                <c:pt idx="74">
                  <c:v>24119</c:v>
                </c:pt>
                <c:pt idx="75">
                  <c:v>24354</c:v>
                </c:pt>
                <c:pt idx="76">
                  <c:v>24588</c:v>
                </c:pt>
                <c:pt idx="77">
                  <c:v>24820</c:v>
                </c:pt>
                <c:pt idx="78">
                  <c:v>25000</c:v>
                </c:pt>
                <c:pt idx="79">
                  <c:v>26190</c:v>
                </c:pt>
                <c:pt idx="80">
                  <c:v>27367</c:v>
                </c:pt>
                <c:pt idx="81">
                  <c:v>28537</c:v>
                </c:pt>
                <c:pt idx="82">
                  <c:v>29699</c:v>
                </c:pt>
                <c:pt idx="83">
                  <c:v>30000</c:v>
                </c:pt>
                <c:pt idx="84">
                  <c:v>30223</c:v>
                </c:pt>
                <c:pt idx="85">
                  <c:v>30445</c:v>
                </c:pt>
                <c:pt idx="86">
                  <c:v>30665</c:v>
                </c:pt>
                <c:pt idx="87">
                  <c:v>30884</c:v>
                </c:pt>
                <c:pt idx="88">
                  <c:v>31101</c:v>
                </c:pt>
                <c:pt idx="89">
                  <c:v>31317</c:v>
                </c:pt>
                <c:pt idx="90">
                  <c:v>31531</c:v>
                </c:pt>
                <c:pt idx="91">
                  <c:v>31744</c:v>
                </c:pt>
                <c:pt idx="92">
                  <c:v>31956</c:v>
                </c:pt>
                <c:pt idx="93">
                  <c:v>32167</c:v>
                </c:pt>
                <c:pt idx="94">
                  <c:v>32377</c:v>
                </c:pt>
                <c:pt idx="95">
                  <c:v>32586</c:v>
                </c:pt>
                <c:pt idx="96">
                  <c:v>32793</c:v>
                </c:pt>
                <c:pt idx="97">
                  <c:v>32999</c:v>
                </c:pt>
                <c:pt idx="98">
                  <c:v>33204</c:v>
                </c:pt>
                <c:pt idx="99">
                  <c:v>33408</c:v>
                </c:pt>
                <c:pt idx="100">
                  <c:v>33611</c:v>
                </c:pt>
                <c:pt idx="101">
                  <c:v>33814</c:v>
                </c:pt>
                <c:pt idx="102">
                  <c:v>34016</c:v>
                </c:pt>
                <c:pt idx="103">
                  <c:v>34217</c:v>
                </c:pt>
                <c:pt idx="104">
                  <c:v>34417</c:v>
                </c:pt>
                <c:pt idx="105">
                  <c:v>34616</c:v>
                </c:pt>
                <c:pt idx="106">
                  <c:v>34814</c:v>
                </c:pt>
                <c:pt idx="107">
                  <c:v>35012</c:v>
                </c:pt>
                <c:pt idx="108">
                  <c:v>35209</c:v>
                </c:pt>
                <c:pt idx="109">
                  <c:v>35405</c:v>
                </c:pt>
                <c:pt idx="110">
                  <c:v>35600</c:v>
                </c:pt>
                <c:pt idx="111">
                  <c:v>35794</c:v>
                </c:pt>
                <c:pt idx="112">
                  <c:v>35987</c:v>
                </c:pt>
                <c:pt idx="113">
                  <c:v>36180</c:v>
                </c:pt>
                <c:pt idx="114">
                  <c:v>36371</c:v>
                </c:pt>
                <c:pt idx="115">
                  <c:v>36561</c:v>
                </c:pt>
                <c:pt idx="116">
                  <c:v>36749</c:v>
                </c:pt>
                <c:pt idx="117">
                  <c:v>36936</c:v>
                </c:pt>
                <c:pt idx="118">
                  <c:v>37122</c:v>
                </c:pt>
                <c:pt idx="119">
                  <c:v>37307</c:v>
                </c:pt>
                <c:pt idx="120">
                  <c:v>37491</c:v>
                </c:pt>
                <c:pt idx="121">
                  <c:v>37674</c:v>
                </c:pt>
                <c:pt idx="122">
                  <c:v>37856</c:v>
                </c:pt>
                <c:pt idx="123">
                  <c:v>38040</c:v>
                </c:pt>
                <c:pt idx="124">
                  <c:v>38222</c:v>
                </c:pt>
                <c:pt idx="125">
                  <c:v>38403</c:v>
                </c:pt>
                <c:pt idx="126">
                  <c:v>38583</c:v>
                </c:pt>
                <c:pt idx="127">
                  <c:v>38762</c:v>
                </c:pt>
                <c:pt idx="128">
                  <c:v>38940</c:v>
                </c:pt>
                <c:pt idx="129">
                  <c:v>39116</c:v>
                </c:pt>
                <c:pt idx="130">
                  <c:v>39291</c:v>
                </c:pt>
                <c:pt idx="131">
                  <c:v>39465</c:v>
                </c:pt>
                <c:pt idx="132">
                  <c:v>39638</c:v>
                </c:pt>
                <c:pt idx="133">
                  <c:v>39810</c:v>
                </c:pt>
                <c:pt idx="134">
                  <c:v>39981</c:v>
                </c:pt>
                <c:pt idx="135">
                  <c:v>40000</c:v>
                </c:pt>
                <c:pt idx="136">
                  <c:v>40880</c:v>
                </c:pt>
                <c:pt idx="137">
                  <c:v>41756</c:v>
                </c:pt>
                <c:pt idx="138">
                  <c:v>42628</c:v>
                </c:pt>
                <c:pt idx="139">
                  <c:v>43496</c:v>
                </c:pt>
                <c:pt idx="140">
                  <c:v>44360</c:v>
                </c:pt>
                <c:pt idx="141">
                  <c:v>45000</c:v>
                </c:pt>
                <c:pt idx="142">
                  <c:v>45166</c:v>
                </c:pt>
                <c:pt idx="143">
                  <c:v>45331</c:v>
                </c:pt>
                <c:pt idx="144">
                  <c:v>45495</c:v>
                </c:pt>
                <c:pt idx="145">
                  <c:v>45659</c:v>
                </c:pt>
                <c:pt idx="146">
                  <c:v>45822</c:v>
                </c:pt>
                <c:pt idx="147">
                  <c:v>45984</c:v>
                </c:pt>
                <c:pt idx="148">
                  <c:v>46144</c:v>
                </c:pt>
                <c:pt idx="149">
                  <c:v>46303</c:v>
                </c:pt>
                <c:pt idx="150">
                  <c:v>46461</c:v>
                </c:pt>
                <c:pt idx="151">
                  <c:v>46618</c:v>
                </c:pt>
                <c:pt idx="152">
                  <c:v>46775</c:v>
                </c:pt>
                <c:pt idx="153">
                  <c:v>46931</c:v>
                </c:pt>
                <c:pt idx="154">
                  <c:v>47087</c:v>
                </c:pt>
                <c:pt idx="155">
                  <c:v>47242</c:v>
                </c:pt>
                <c:pt idx="156">
                  <c:v>47397</c:v>
                </c:pt>
                <c:pt idx="157">
                  <c:v>47552</c:v>
                </c:pt>
                <c:pt idx="158">
                  <c:v>47706</c:v>
                </c:pt>
                <c:pt idx="159">
                  <c:v>47859</c:v>
                </c:pt>
                <c:pt idx="160">
                  <c:v>48011</c:v>
                </c:pt>
                <c:pt idx="161">
                  <c:v>48162</c:v>
                </c:pt>
                <c:pt idx="162">
                  <c:v>48312</c:v>
                </c:pt>
                <c:pt idx="163">
                  <c:v>48461</c:v>
                </c:pt>
                <c:pt idx="164">
                  <c:v>48609</c:v>
                </c:pt>
                <c:pt idx="165">
                  <c:v>48756</c:v>
                </c:pt>
                <c:pt idx="166">
                  <c:v>48902</c:v>
                </c:pt>
                <c:pt idx="167">
                  <c:v>49048</c:v>
                </c:pt>
                <c:pt idx="168">
                  <c:v>49193</c:v>
                </c:pt>
                <c:pt idx="169">
                  <c:v>49338</c:v>
                </c:pt>
                <c:pt idx="170">
                  <c:v>49482</c:v>
                </c:pt>
                <c:pt idx="171">
                  <c:v>49625</c:v>
                </c:pt>
                <c:pt idx="172">
                  <c:v>49768</c:v>
                </c:pt>
                <c:pt idx="173">
                  <c:v>49910</c:v>
                </c:pt>
                <c:pt idx="174">
                  <c:v>50052</c:v>
                </c:pt>
                <c:pt idx="175">
                  <c:v>50193</c:v>
                </c:pt>
                <c:pt idx="176">
                  <c:v>50333</c:v>
                </c:pt>
                <c:pt idx="177">
                  <c:v>50472</c:v>
                </c:pt>
                <c:pt idx="178">
                  <c:v>50610</c:v>
                </c:pt>
                <c:pt idx="179">
                  <c:v>50747</c:v>
                </c:pt>
                <c:pt idx="180">
                  <c:v>50883</c:v>
                </c:pt>
                <c:pt idx="181">
                  <c:v>51018</c:v>
                </c:pt>
                <c:pt idx="182">
                  <c:v>51152</c:v>
                </c:pt>
                <c:pt idx="183">
                  <c:v>51285</c:v>
                </c:pt>
                <c:pt idx="184">
                  <c:v>51417</c:v>
                </c:pt>
                <c:pt idx="185">
                  <c:v>51548</c:v>
                </c:pt>
                <c:pt idx="186">
                  <c:v>51678</c:v>
                </c:pt>
                <c:pt idx="187">
                  <c:v>51807</c:v>
                </c:pt>
                <c:pt idx="188">
                  <c:v>51936</c:v>
                </c:pt>
                <c:pt idx="189">
                  <c:v>52064</c:v>
                </c:pt>
              </c:numCache>
            </c:numRef>
          </c:xVal>
          <c:yVal>
            <c:numRef>
              <c:f>comparison!$BL$8:$BL$200</c:f>
              <c:numCache>
                <c:formatCode>General</c:formatCode>
                <c:ptCount val="193"/>
                <c:pt idx="0">
                  <c:v>5.5149022083585795</c:v>
                </c:pt>
                <c:pt idx="1">
                  <c:v>5.5418146060152145</c:v>
                </c:pt>
                <c:pt idx="2">
                  <c:v>5.5689307037229909</c:v>
                </c:pt>
                <c:pt idx="3">
                  <c:v>5.5960466483251441</c:v>
                </c:pt>
                <c:pt idx="4">
                  <c:v>5.6234002969952508</c:v>
                </c:pt>
                <c:pt idx="5">
                  <c:v>5.6508896899242824</c:v>
                </c:pt>
                <c:pt idx="6">
                  <c:v>5.6784128527788207</c:v>
                </c:pt>
                <c:pt idx="7">
                  <c:v>5.7061397172250725</c:v>
                </c:pt>
                <c:pt idx="8">
                  <c:v>5.7339003168313782</c:v>
                </c:pt>
                <c:pt idx="9">
                  <c:v>5.7617965709499819</c:v>
                </c:pt>
                <c:pt idx="10">
                  <c:v>5.7898284502434931</c:v>
                </c:pt>
                <c:pt idx="11">
                  <c:v>5.8179620512098715</c:v>
                </c:pt>
                <c:pt idx="12">
                  <c:v>5.8461292769510314</c:v>
                </c:pt>
                <c:pt idx="13">
                  <c:v>5.8744659006538376</c:v>
                </c:pt>
                <c:pt idx="14">
                  <c:v>5.9029041912029196</c:v>
                </c:pt>
                <c:pt idx="15">
                  <c:v>5.9314779735314778</c:v>
                </c:pt>
                <c:pt idx="16">
                  <c:v>5.9601190135558682</c:v>
                </c:pt>
                <c:pt idx="17">
                  <c:v>5.988861661204103</c:v>
                </c:pt>
                <c:pt idx="18">
                  <c:v>6.017739687476964</c:v>
                </c:pt>
                <c:pt idx="19">
                  <c:v>6.0467193249166939</c:v>
                </c:pt>
                <c:pt idx="20">
                  <c:v>6.0757660100391311</c:v>
                </c:pt>
                <c:pt idx="21">
                  <c:v>6.1050499679726729</c:v>
                </c:pt>
                <c:pt idx="22">
                  <c:v>6.1343334654075816</c:v>
                </c:pt>
                <c:pt idx="23">
                  <c:v>6.1637858354931341</c:v>
                </c:pt>
                <c:pt idx="24">
                  <c:v>6.1933397187505044</c:v>
                </c:pt>
                <c:pt idx="25">
                  <c:v>6.2230971764932779</c:v>
                </c:pt>
                <c:pt idx="26">
                  <c:v>6.2529213377520909</c:v>
                </c:pt>
                <c:pt idx="27">
                  <c:v>6.2828470005292454</c:v>
                </c:pt>
                <c:pt idx="28">
                  <c:v>6.3129077331382977</c:v>
                </c:pt>
                <c:pt idx="29">
                  <c:v>6.3431370157659472</c:v>
                </c:pt>
                <c:pt idx="30">
                  <c:v>6.3734677451164137</c:v>
                </c:pt>
                <c:pt idx="31">
                  <c:v>6.4039685458723321</c:v>
                </c:pt>
                <c:pt idx="32">
                  <c:v>6.4345691835939434</c:v>
                </c:pt>
                <c:pt idx="33">
                  <c:v>6.4652712583467133</c:v>
                </c:pt>
                <c:pt idx="34">
                  <c:v>6.4770897239832168</c:v>
                </c:pt>
                <c:pt idx="35">
                  <c:v>6.5079264121419271</c:v>
                </c:pt>
                <c:pt idx="36">
                  <c:v>6.5389312997295246</c:v>
                </c:pt>
                <c:pt idx="37">
                  <c:v>6.5700375756154328</c:v>
                </c:pt>
                <c:pt idx="38">
                  <c:v>6.5849788399581097</c:v>
                </c:pt>
                <c:pt idx="39">
                  <c:v>6.6163549344577568</c:v>
                </c:pt>
                <c:pt idx="40">
                  <c:v>6.6478656890971921</c:v>
                </c:pt>
                <c:pt idx="41">
                  <c:v>6.6794089291426513</c:v>
                </c:pt>
                <c:pt idx="42">
                  <c:v>6.7112245334366403</c:v>
                </c:pt>
                <c:pt idx="43">
                  <c:v>6.7431747814423577</c:v>
                </c:pt>
                <c:pt idx="44">
                  <c:v>6.7751574795644478</c:v>
                </c:pt>
                <c:pt idx="45">
                  <c:v>6.8073410448113139</c:v>
                </c:pt>
                <c:pt idx="46">
                  <c:v>6.8396949050080886</c:v>
                </c:pt>
                <c:pt idx="47">
                  <c:v>6.8721832376007477</c:v>
                </c:pt>
                <c:pt idx="48">
                  <c:v>6.9048059992501969</c:v>
                </c:pt>
                <c:pt idx="49">
                  <c:v>6.9374609587582245</c:v>
                </c:pt>
                <c:pt idx="50">
                  <c:v>6.9702832745570236</c:v>
                </c:pt>
                <c:pt idx="51">
                  <c:v>7.0033090189715903</c:v>
                </c:pt>
                <c:pt idx="52">
                  <c:v>7.036432754218974</c:v>
                </c:pt>
                <c:pt idx="53">
                  <c:v>7.0696246786625299</c:v>
                </c:pt>
                <c:pt idx="54">
                  <c:v>7.1029143581304988</c:v>
                </c:pt>
                <c:pt idx="55">
                  <c:v>7.1363380077253975</c:v>
                </c:pt>
                <c:pt idx="56">
                  <c:v>7.1698955804878111</c:v>
                </c:pt>
                <c:pt idx="57">
                  <c:v>7.2035870293724162</c:v>
                </c:pt>
                <c:pt idx="58">
                  <c:v>7.2374451025412831</c:v>
                </c:pt>
                <c:pt idx="59">
                  <c:v>7.2713673879200948</c:v>
                </c:pt>
                <c:pt idx="60">
                  <c:v>7.3053905322108026</c:v>
                </c:pt>
                <c:pt idx="61">
                  <c:v>7.3394776910406252</c:v>
                </c:pt>
                <c:pt idx="62">
                  <c:v>7.3738702547269588</c:v>
                </c:pt>
                <c:pt idx="63">
                  <c:v>7.4083963458762421</c:v>
                </c:pt>
                <c:pt idx="64">
                  <c:v>7.4429862001634994</c:v>
                </c:pt>
                <c:pt idx="65">
                  <c:v>7.4777791607070725</c:v>
                </c:pt>
                <c:pt idx="66">
                  <c:v>7.5127055049927929</c:v>
                </c:pt>
                <c:pt idx="67">
                  <c:v>7.5478025254636174</c:v>
                </c:pt>
                <c:pt idx="68">
                  <c:v>7.5831303946947921</c:v>
                </c:pt>
                <c:pt idx="69">
                  <c:v>7.6185590211204843</c:v>
                </c:pt>
                <c:pt idx="70">
                  <c:v>7.6541908305386883</c:v>
                </c:pt>
                <c:pt idx="71">
                  <c:v>7.6899235184092403</c:v>
                </c:pt>
                <c:pt idx="72">
                  <c:v>7.7258218152956273</c:v>
                </c:pt>
                <c:pt idx="73">
                  <c:v>7.7619556724385514</c:v>
                </c:pt>
                <c:pt idx="74">
                  <c:v>7.7982549345590106</c:v>
                </c:pt>
                <c:pt idx="75">
                  <c:v>7.8346227327463511</c:v>
                </c:pt>
                <c:pt idx="76">
                  <c:v>7.8712582752708551</c:v>
                </c:pt>
                <c:pt idx="77">
                  <c:v>7.9079243885796258</c:v>
                </c:pt>
                <c:pt idx="78">
                  <c:v>7.9366900059995489</c:v>
                </c:pt>
                <c:pt idx="79">
                  <c:v>7.9735519368590158</c:v>
                </c:pt>
                <c:pt idx="80">
                  <c:v>8.0104762432803511</c:v>
                </c:pt>
                <c:pt idx="81">
                  <c:v>8.0474627410926978</c:v>
                </c:pt>
                <c:pt idx="82">
                  <c:v>8.0846842203167437</c:v>
                </c:pt>
                <c:pt idx="83">
                  <c:v>8.0944007497317649</c:v>
                </c:pt>
                <c:pt idx="84">
                  <c:v>8.1317860645470326</c:v>
                </c:pt>
                <c:pt idx="85">
                  <c:v>8.169367569275213</c:v>
                </c:pt>
                <c:pt idx="86">
                  <c:v>8.2070493402694122</c:v>
                </c:pt>
                <c:pt idx="87">
                  <c:v>8.2448562846447526</c:v>
                </c:pt>
                <c:pt idx="88">
                  <c:v>8.2827633016279645</c:v>
                </c:pt>
                <c:pt idx="89">
                  <c:v>8.3208339939114015</c:v>
                </c:pt>
                <c:pt idx="90">
                  <c:v>8.3589338934996658</c:v>
                </c:pt>
                <c:pt idx="91">
                  <c:v>8.3972288769226946</c:v>
                </c:pt>
                <c:pt idx="92">
                  <c:v>8.4356870092325771</c:v>
                </c:pt>
                <c:pt idx="93">
                  <c:v>8.4742843308044637</c:v>
                </c:pt>
                <c:pt idx="94">
                  <c:v>8.5130763793183188</c:v>
                </c:pt>
                <c:pt idx="95">
                  <c:v>8.5521024652090105</c:v>
                </c:pt>
                <c:pt idx="96">
                  <c:v>8.5910861003135608</c:v>
                </c:pt>
                <c:pt idx="97">
                  <c:v>8.6303350383470434</c:v>
                </c:pt>
                <c:pt idx="98">
                  <c:v>8.6696123935690004</c:v>
                </c:pt>
                <c:pt idx="99">
                  <c:v>8.7090521278262116</c:v>
                </c:pt>
                <c:pt idx="100">
                  <c:v>8.7486227612124488</c:v>
                </c:pt>
                <c:pt idx="101">
                  <c:v>8.788529693047364</c:v>
                </c:pt>
                <c:pt idx="102">
                  <c:v>8.8285272035442652</c:v>
                </c:pt>
                <c:pt idx="103">
                  <c:v>8.8686553403905446</c:v>
                </c:pt>
                <c:pt idx="104">
                  <c:v>8.908914062188062</c:v>
                </c:pt>
                <c:pt idx="105">
                  <c:v>8.9493344184394097</c:v>
                </c:pt>
                <c:pt idx="106">
                  <c:v>8.9897823989259287</c:v>
                </c:pt>
                <c:pt idx="107">
                  <c:v>9.0306283400923668</c:v>
                </c:pt>
                <c:pt idx="108">
                  <c:v>9.0715735113207785</c:v>
                </c:pt>
                <c:pt idx="109">
                  <c:v>9.1126798310158215</c:v>
                </c:pt>
                <c:pt idx="110">
                  <c:v>9.1539162593799226</c:v>
                </c:pt>
                <c:pt idx="111">
                  <c:v>9.1952415371586547</c:v>
                </c:pt>
                <c:pt idx="112">
                  <c:v>9.2366658615387998</c:v>
                </c:pt>
                <c:pt idx="113">
                  <c:v>9.278456580153982</c:v>
                </c:pt>
                <c:pt idx="114">
                  <c:v>9.320263339746873</c:v>
                </c:pt>
                <c:pt idx="115">
                  <c:v>9.3623024581996894</c:v>
                </c:pt>
                <c:pt idx="116">
                  <c:v>9.404295713246098</c:v>
                </c:pt>
                <c:pt idx="117">
                  <c:v>9.4463763290831562</c:v>
                </c:pt>
                <c:pt idx="118">
                  <c:v>9.4886584072060813</c:v>
                </c:pt>
                <c:pt idx="119">
                  <c:v>9.5311608890451538</c:v>
                </c:pt>
                <c:pt idx="120">
                  <c:v>9.573792122984516</c:v>
                </c:pt>
                <c:pt idx="121">
                  <c:v>9.6166127639164714</c:v>
                </c:pt>
                <c:pt idx="122">
                  <c:v>9.6595618974244655</c:v>
                </c:pt>
                <c:pt idx="123">
                  <c:v>9.7031368577916091</c:v>
                </c:pt>
                <c:pt idx="124">
                  <c:v>9.7466346898596754</c:v>
                </c:pt>
                <c:pt idx="125">
                  <c:v>9.7902186581415105</c:v>
                </c:pt>
                <c:pt idx="126">
                  <c:v>9.8340645046592225</c:v>
                </c:pt>
                <c:pt idx="127">
                  <c:v>9.8781721061040653</c:v>
                </c:pt>
                <c:pt idx="128">
                  <c:v>9.9223650681147681</c:v>
                </c:pt>
                <c:pt idx="129">
                  <c:v>9.9664799512060398</c:v>
                </c:pt>
                <c:pt idx="130">
                  <c:v>10.010856052135303</c:v>
                </c:pt>
                <c:pt idx="131">
                  <c:v>10.055419914268327</c:v>
                </c:pt>
                <c:pt idx="132">
                  <c:v>10.100111601854378</c:v>
                </c:pt>
                <c:pt idx="133">
                  <c:v>10.145020356069152</c:v>
                </c:pt>
                <c:pt idx="134">
                  <c:v>10.189953342374046</c:v>
                </c:pt>
                <c:pt idx="135">
                  <c:v>10.194988297385244</c:v>
                </c:pt>
                <c:pt idx="136">
                  <c:v>10.240151328458609</c:v>
                </c:pt>
                <c:pt idx="137">
                  <c:v>10.28539770643577</c:v>
                </c:pt>
                <c:pt idx="138">
                  <c:v>10.330874565382938</c:v>
                </c:pt>
                <c:pt idx="139">
                  <c:v>10.37643428421708</c:v>
                </c:pt>
                <c:pt idx="140">
                  <c:v>10.422224278135156</c:v>
                </c:pt>
                <c:pt idx="141">
                  <c:v>10.456396804649382</c:v>
                </c:pt>
                <c:pt idx="142">
                  <c:v>10.502500800597922</c:v>
                </c:pt>
                <c:pt idx="143">
                  <c:v>10.54886418667404</c:v>
                </c:pt>
                <c:pt idx="144">
                  <c:v>10.595176619802672</c:v>
                </c:pt>
                <c:pt idx="145">
                  <c:v>10.641984146415419</c:v>
                </c:pt>
                <c:pt idx="146">
                  <c:v>10.688814546950168</c:v>
                </c:pt>
                <c:pt idx="147">
                  <c:v>10.735800302273622</c:v>
                </c:pt>
                <c:pt idx="148">
                  <c:v>10.782775912166533</c:v>
                </c:pt>
                <c:pt idx="149">
                  <c:v>10.829905866799882</c:v>
                </c:pt>
                <c:pt idx="150">
                  <c:v>10.877115376149513</c:v>
                </c:pt>
                <c:pt idx="151">
                  <c:v>10.924478731116507</c:v>
                </c:pt>
                <c:pt idx="152">
                  <c:v>10.97220290711364</c:v>
                </c:pt>
                <c:pt idx="153">
                  <c:v>11.020051931527567</c:v>
                </c:pt>
                <c:pt idx="154">
                  <c:v>11.06823303676517</c:v>
                </c:pt>
                <c:pt idx="155">
                  <c:v>11.11653907717487</c:v>
                </c:pt>
                <c:pt idx="156">
                  <c:v>11.165205943583286</c:v>
                </c:pt>
                <c:pt idx="157">
                  <c:v>11.214194674569134</c:v>
                </c:pt>
                <c:pt idx="158">
                  <c:v>11.263290577942767</c:v>
                </c:pt>
                <c:pt idx="159">
                  <c:v>11.312539999921876</c:v>
                </c:pt>
                <c:pt idx="160">
                  <c:v>11.361971138236528</c:v>
                </c:pt>
                <c:pt idx="161">
                  <c:v>11.411508209287184</c:v>
                </c:pt>
                <c:pt idx="162">
                  <c:v>11.461301728089499</c:v>
                </c:pt>
                <c:pt idx="163">
                  <c:v>11.511172180313494</c:v>
                </c:pt>
                <c:pt idx="164">
                  <c:v>11.561119172050287</c:v>
                </c:pt>
                <c:pt idx="165">
                  <c:v>11.611321930718265</c:v>
                </c:pt>
                <c:pt idx="166">
                  <c:v>11.661572621064536</c:v>
                </c:pt>
                <c:pt idx="167">
                  <c:v>11.712210665589778</c:v>
                </c:pt>
                <c:pt idx="168">
                  <c:v>11.762896214801337</c:v>
                </c:pt>
                <c:pt idx="169">
                  <c:v>11.81399656132319</c:v>
                </c:pt>
                <c:pt idx="170">
                  <c:v>11.865164467737543</c:v>
                </c:pt>
                <c:pt idx="171">
                  <c:v>11.916407241642414</c:v>
                </c:pt>
                <c:pt idx="172">
                  <c:v>11.96803651807288</c:v>
                </c:pt>
                <c:pt idx="173">
                  <c:v>12.019761192629481</c:v>
                </c:pt>
                <c:pt idx="174">
                  <c:v>12.071850882481948</c:v>
                </c:pt>
                <c:pt idx="175">
                  <c:v>12.124008214739334</c:v>
                </c:pt>
                <c:pt idx="176">
                  <c:v>12.176211795180283</c:v>
                </c:pt>
                <c:pt idx="177">
                  <c:v>12.228625739472873</c:v>
                </c:pt>
                <c:pt idx="178">
                  <c:v>12.281188948557169</c:v>
                </c:pt>
                <c:pt idx="179">
                  <c:v>12.333801999440716</c:v>
                </c:pt>
                <c:pt idx="180">
                  <c:v>12.386563446093588</c:v>
                </c:pt>
                <c:pt idx="181">
                  <c:v>12.439346127001144</c:v>
                </c:pt>
                <c:pt idx="182">
                  <c:v>12.492303529634718</c:v>
                </c:pt>
                <c:pt idx="183">
                  <c:v>12.545358065738913</c:v>
                </c:pt>
                <c:pt idx="184">
                  <c:v>12.59848218364378</c:v>
                </c:pt>
                <c:pt idx="185">
                  <c:v>12.651651810680878</c:v>
                </c:pt>
                <c:pt idx="186">
                  <c:v>12.704940470675623</c:v>
                </c:pt>
                <c:pt idx="187">
                  <c:v>12.758324113743308</c:v>
                </c:pt>
                <c:pt idx="188">
                  <c:v>12.812166413044178</c:v>
                </c:pt>
                <c:pt idx="189">
                  <c:v>12.866231970087933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C6C-4283-B148-B0F767DEF26D}"/>
            </c:ext>
          </c:extLst>
        </c:ser>
        <c:ser>
          <c:idx val="4"/>
          <c:order val="3"/>
          <c:tx>
            <c:v>AFGROW solution using a lower resolution Beta table</c:v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comparison!$AZ$8:$AZ$200</c:f>
              <c:numCache>
                <c:formatCode>General</c:formatCode>
                <c:ptCount val="193"/>
                <c:pt idx="0">
                  <c:v>0</c:v>
                </c:pt>
                <c:pt idx="1">
                  <c:v>317</c:v>
                </c:pt>
                <c:pt idx="2">
                  <c:v>632</c:v>
                </c:pt>
                <c:pt idx="3">
                  <c:v>947</c:v>
                </c:pt>
                <c:pt idx="4">
                  <c:v>1261</c:v>
                </c:pt>
                <c:pt idx="5">
                  <c:v>1575</c:v>
                </c:pt>
                <c:pt idx="6">
                  <c:v>1888</c:v>
                </c:pt>
                <c:pt idx="7">
                  <c:v>2201</c:v>
                </c:pt>
                <c:pt idx="8">
                  <c:v>2513</c:v>
                </c:pt>
                <c:pt idx="9">
                  <c:v>2825</c:v>
                </c:pt>
                <c:pt idx="10">
                  <c:v>3137</c:v>
                </c:pt>
                <c:pt idx="11">
                  <c:v>3448</c:v>
                </c:pt>
                <c:pt idx="12">
                  <c:v>3759</c:v>
                </c:pt>
                <c:pt idx="13">
                  <c:v>4069</c:v>
                </c:pt>
                <c:pt idx="14">
                  <c:v>4379</c:v>
                </c:pt>
                <c:pt idx="15">
                  <c:v>4688</c:v>
                </c:pt>
                <c:pt idx="16">
                  <c:v>4997</c:v>
                </c:pt>
                <c:pt idx="17">
                  <c:v>5305</c:v>
                </c:pt>
                <c:pt idx="18">
                  <c:v>5613</c:v>
                </c:pt>
                <c:pt idx="19">
                  <c:v>5920</c:v>
                </c:pt>
                <c:pt idx="20">
                  <c:v>6227</c:v>
                </c:pt>
                <c:pt idx="21">
                  <c:v>6533</c:v>
                </c:pt>
                <c:pt idx="22">
                  <c:v>6839</c:v>
                </c:pt>
                <c:pt idx="23">
                  <c:v>7143</c:v>
                </c:pt>
                <c:pt idx="24">
                  <c:v>7445</c:v>
                </c:pt>
                <c:pt idx="25">
                  <c:v>7745</c:v>
                </c:pt>
                <c:pt idx="26">
                  <c:v>8043</c:v>
                </c:pt>
                <c:pt idx="27">
                  <c:v>8339</c:v>
                </c:pt>
                <c:pt idx="28">
                  <c:v>8634</c:v>
                </c:pt>
                <c:pt idx="29">
                  <c:v>8927</c:v>
                </c:pt>
                <c:pt idx="30">
                  <c:v>9218</c:v>
                </c:pt>
                <c:pt idx="31">
                  <c:v>9507</c:v>
                </c:pt>
                <c:pt idx="32">
                  <c:v>9794</c:v>
                </c:pt>
                <c:pt idx="33">
                  <c:v>10000</c:v>
                </c:pt>
                <c:pt idx="34">
                  <c:v>11472</c:v>
                </c:pt>
                <c:pt idx="35">
                  <c:v>12930</c:v>
                </c:pt>
                <c:pt idx="36">
                  <c:v>14379</c:v>
                </c:pt>
                <c:pt idx="37">
                  <c:v>15000</c:v>
                </c:pt>
                <c:pt idx="38">
                  <c:v>15278</c:v>
                </c:pt>
                <c:pt idx="39">
                  <c:v>15554</c:v>
                </c:pt>
                <c:pt idx="40">
                  <c:v>15828</c:v>
                </c:pt>
                <c:pt idx="41">
                  <c:v>16100</c:v>
                </c:pt>
                <c:pt idx="42">
                  <c:v>16371</c:v>
                </c:pt>
                <c:pt idx="43">
                  <c:v>16642</c:v>
                </c:pt>
                <c:pt idx="44">
                  <c:v>16912</c:v>
                </c:pt>
                <c:pt idx="45">
                  <c:v>17182</c:v>
                </c:pt>
                <c:pt idx="46">
                  <c:v>17451</c:v>
                </c:pt>
                <c:pt idx="47">
                  <c:v>17720</c:v>
                </c:pt>
                <c:pt idx="48">
                  <c:v>17987</c:v>
                </c:pt>
                <c:pt idx="49">
                  <c:v>18252</c:v>
                </c:pt>
                <c:pt idx="50">
                  <c:v>18515</c:v>
                </c:pt>
                <c:pt idx="51">
                  <c:v>18777</c:v>
                </c:pt>
                <c:pt idx="52">
                  <c:v>19038</c:v>
                </c:pt>
                <c:pt idx="53">
                  <c:v>19298</c:v>
                </c:pt>
                <c:pt idx="54">
                  <c:v>19558</c:v>
                </c:pt>
                <c:pt idx="55">
                  <c:v>19817</c:v>
                </c:pt>
                <c:pt idx="56">
                  <c:v>20075</c:v>
                </c:pt>
                <c:pt idx="57">
                  <c:v>20332</c:v>
                </c:pt>
                <c:pt idx="58">
                  <c:v>20588</c:v>
                </c:pt>
                <c:pt idx="59">
                  <c:v>20844</c:v>
                </c:pt>
                <c:pt idx="60">
                  <c:v>21099</c:v>
                </c:pt>
                <c:pt idx="61">
                  <c:v>21353</c:v>
                </c:pt>
                <c:pt idx="62">
                  <c:v>21606</c:v>
                </c:pt>
                <c:pt idx="63">
                  <c:v>21859</c:v>
                </c:pt>
                <c:pt idx="64">
                  <c:v>22111</c:v>
                </c:pt>
                <c:pt idx="65">
                  <c:v>22362</c:v>
                </c:pt>
                <c:pt idx="66">
                  <c:v>22612</c:v>
                </c:pt>
                <c:pt idx="67">
                  <c:v>22861</c:v>
                </c:pt>
                <c:pt idx="68">
                  <c:v>23110</c:v>
                </c:pt>
                <c:pt idx="69">
                  <c:v>23358</c:v>
                </c:pt>
                <c:pt idx="70">
                  <c:v>23605</c:v>
                </c:pt>
                <c:pt idx="71">
                  <c:v>23851</c:v>
                </c:pt>
                <c:pt idx="72">
                  <c:v>24097</c:v>
                </c:pt>
                <c:pt idx="73">
                  <c:v>24342</c:v>
                </c:pt>
                <c:pt idx="74">
                  <c:v>24586</c:v>
                </c:pt>
                <c:pt idx="75">
                  <c:v>24830</c:v>
                </c:pt>
                <c:pt idx="76">
                  <c:v>25000</c:v>
                </c:pt>
                <c:pt idx="77">
                  <c:v>26253</c:v>
                </c:pt>
                <c:pt idx="78">
                  <c:v>27501</c:v>
                </c:pt>
                <c:pt idx="79">
                  <c:v>28746</c:v>
                </c:pt>
                <c:pt idx="80">
                  <c:v>29987</c:v>
                </c:pt>
                <c:pt idx="81">
                  <c:v>30000</c:v>
                </c:pt>
                <c:pt idx="82">
                  <c:v>30239</c:v>
                </c:pt>
                <c:pt idx="83">
                  <c:v>30478</c:v>
                </c:pt>
                <c:pt idx="84">
                  <c:v>30716</c:v>
                </c:pt>
                <c:pt idx="85">
                  <c:v>30953</c:v>
                </c:pt>
                <c:pt idx="86">
                  <c:v>31190</c:v>
                </c:pt>
                <c:pt idx="87">
                  <c:v>31426</c:v>
                </c:pt>
                <c:pt idx="88">
                  <c:v>31656</c:v>
                </c:pt>
                <c:pt idx="89">
                  <c:v>31884</c:v>
                </c:pt>
                <c:pt idx="90">
                  <c:v>32110</c:v>
                </c:pt>
                <c:pt idx="91">
                  <c:v>32334</c:v>
                </c:pt>
                <c:pt idx="92">
                  <c:v>32556</c:v>
                </c:pt>
                <c:pt idx="93">
                  <c:v>32776</c:v>
                </c:pt>
                <c:pt idx="94">
                  <c:v>32995</c:v>
                </c:pt>
                <c:pt idx="95">
                  <c:v>33212</c:v>
                </c:pt>
                <c:pt idx="96">
                  <c:v>33427</c:v>
                </c:pt>
                <c:pt idx="97">
                  <c:v>33640</c:v>
                </c:pt>
                <c:pt idx="98">
                  <c:v>33852</c:v>
                </c:pt>
                <c:pt idx="99">
                  <c:v>34062</c:v>
                </c:pt>
                <c:pt idx="100">
                  <c:v>34270</c:v>
                </c:pt>
                <c:pt idx="101">
                  <c:v>34477</c:v>
                </c:pt>
                <c:pt idx="102">
                  <c:v>34682</c:v>
                </c:pt>
                <c:pt idx="103">
                  <c:v>34885</c:v>
                </c:pt>
                <c:pt idx="104">
                  <c:v>35087</c:v>
                </c:pt>
                <c:pt idx="105">
                  <c:v>35287</c:v>
                </c:pt>
                <c:pt idx="106">
                  <c:v>35486</c:v>
                </c:pt>
                <c:pt idx="107">
                  <c:v>35683</c:v>
                </c:pt>
                <c:pt idx="108">
                  <c:v>35879</c:v>
                </c:pt>
                <c:pt idx="109">
                  <c:v>36075</c:v>
                </c:pt>
                <c:pt idx="110">
                  <c:v>36271</c:v>
                </c:pt>
                <c:pt idx="111">
                  <c:v>36467</c:v>
                </c:pt>
                <c:pt idx="112">
                  <c:v>36663</c:v>
                </c:pt>
                <c:pt idx="113">
                  <c:v>36859</c:v>
                </c:pt>
                <c:pt idx="114">
                  <c:v>37055</c:v>
                </c:pt>
                <c:pt idx="115">
                  <c:v>37251</c:v>
                </c:pt>
                <c:pt idx="116">
                  <c:v>37447</c:v>
                </c:pt>
                <c:pt idx="117">
                  <c:v>37643</c:v>
                </c:pt>
                <c:pt idx="118">
                  <c:v>37839</c:v>
                </c:pt>
                <c:pt idx="119">
                  <c:v>38033</c:v>
                </c:pt>
                <c:pt idx="120">
                  <c:v>38225</c:v>
                </c:pt>
                <c:pt idx="121">
                  <c:v>38415</c:v>
                </c:pt>
                <c:pt idx="122">
                  <c:v>38603</c:v>
                </c:pt>
                <c:pt idx="123">
                  <c:v>38789</c:v>
                </c:pt>
                <c:pt idx="124">
                  <c:v>38974</c:v>
                </c:pt>
                <c:pt idx="125">
                  <c:v>39157</c:v>
                </c:pt>
                <c:pt idx="126">
                  <c:v>39337</c:v>
                </c:pt>
                <c:pt idx="127">
                  <c:v>39515</c:v>
                </c:pt>
                <c:pt idx="128">
                  <c:v>39691</c:v>
                </c:pt>
                <c:pt idx="129">
                  <c:v>39865</c:v>
                </c:pt>
                <c:pt idx="130">
                  <c:v>40000</c:v>
                </c:pt>
                <c:pt idx="131">
                  <c:v>40889</c:v>
                </c:pt>
                <c:pt idx="132">
                  <c:v>41762</c:v>
                </c:pt>
                <c:pt idx="133">
                  <c:v>42626</c:v>
                </c:pt>
                <c:pt idx="134">
                  <c:v>43480</c:v>
                </c:pt>
                <c:pt idx="135">
                  <c:v>44325</c:v>
                </c:pt>
                <c:pt idx="136">
                  <c:v>45000</c:v>
                </c:pt>
                <c:pt idx="137">
                  <c:v>45162</c:v>
                </c:pt>
                <c:pt idx="138">
                  <c:v>45321</c:v>
                </c:pt>
                <c:pt idx="139">
                  <c:v>45478</c:v>
                </c:pt>
                <c:pt idx="140">
                  <c:v>45634</c:v>
                </c:pt>
                <c:pt idx="141">
                  <c:v>45788</c:v>
                </c:pt>
                <c:pt idx="142">
                  <c:v>45941</c:v>
                </c:pt>
                <c:pt idx="143">
                  <c:v>46092</c:v>
                </c:pt>
                <c:pt idx="144">
                  <c:v>46242</c:v>
                </c:pt>
                <c:pt idx="145">
                  <c:v>46390</c:v>
                </c:pt>
                <c:pt idx="146">
                  <c:v>46537</c:v>
                </c:pt>
                <c:pt idx="147">
                  <c:v>46682</c:v>
                </c:pt>
                <c:pt idx="148">
                  <c:v>46826</c:v>
                </c:pt>
                <c:pt idx="149">
                  <c:v>46969</c:v>
                </c:pt>
                <c:pt idx="150">
                  <c:v>47110</c:v>
                </c:pt>
                <c:pt idx="151">
                  <c:v>47250</c:v>
                </c:pt>
                <c:pt idx="152">
                  <c:v>47389</c:v>
                </c:pt>
                <c:pt idx="153">
                  <c:v>47527</c:v>
                </c:pt>
                <c:pt idx="154">
                  <c:v>47663</c:v>
                </c:pt>
                <c:pt idx="155">
                  <c:v>47798</c:v>
                </c:pt>
                <c:pt idx="156">
                  <c:v>47932</c:v>
                </c:pt>
                <c:pt idx="157">
                  <c:v>48065</c:v>
                </c:pt>
                <c:pt idx="158">
                  <c:v>48197</c:v>
                </c:pt>
                <c:pt idx="159">
                  <c:v>48328</c:v>
                </c:pt>
                <c:pt idx="160">
                  <c:v>48458</c:v>
                </c:pt>
                <c:pt idx="161">
                  <c:v>48587</c:v>
                </c:pt>
                <c:pt idx="162">
                  <c:v>48714</c:v>
                </c:pt>
                <c:pt idx="163">
                  <c:v>48840</c:v>
                </c:pt>
                <c:pt idx="164">
                  <c:v>48965</c:v>
                </c:pt>
                <c:pt idx="165">
                  <c:v>49089</c:v>
                </c:pt>
                <c:pt idx="166">
                  <c:v>49212</c:v>
                </c:pt>
                <c:pt idx="167">
                  <c:v>49334</c:v>
                </c:pt>
                <c:pt idx="168">
                  <c:v>49455</c:v>
                </c:pt>
                <c:pt idx="169">
                  <c:v>49576</c:v>
                </c:pt>
                <c:pt idx="170">
                  <c:v>49696</c:v>
                </c:pt>
                <c:pt idx="171">
                  <c:v>49815</c:v>
                </c:pt>
              </c:numCache>
            </c:numRef>
          </c:xVal>
          <c:yVal>
            <c:numRef>
              <c:f>comparison!$BD$8:$BD$200</c:f>
              <c:numCache>
                <c:formatCode>General</c:formatCode>
                <c:ptCount val="193"/>
                <c:pt idx="0">
                  <c:v>5.5149022083585795</c:v>
                </c:pt>
                <c:pt idx="1">
                  <c:v>5.5414070553790262</c:v>
                </c:pt>
                <c:pt idx="2">
                  <c:v>5.5679454654990357</c:v>
                </c:pt>
                <c:pt idx="3">
                  <c:v>5.594653285317758</c:v>
                </c:pt>
                <c:pt idx="4">
                  <c:v>5.6214966063128129</c:v>
                </c:pt>
                <c:pt idx="5">
                  <c:v>5.648577346762087</c:v>
                </c:pt>
                <c:pt idx="6">
                  <c:v>5.6757257259195546</c:v>
                </c:pt>
                <c:pt idx="7">
                  <c:v>5.70304346296113</c:v>
                </c:pt>
                <c:pt idx="8">
                  <c:v>5.7304969906148235</c:v>
                </c:pt>
                <c:pt idx="9">
                  <c:v>5.758119850908888</c:v>
                </c:pt>
                <c:pt idx="10">
                  <c:v>5.7860144398100308</c:v>
                </c:pt>
                <c:pt idx="11">
                  <c:v>5.8139425192124827</c:v>
                </c:pt>
                <c:pt idx="12">
                  <c:v>5.8421424287668513</c:v>
                </c:pt>
                <c:pt idx="13">
                  <c:v>5.8703758308895386</c:v>
                </c:pt>
                <c:pt idx="14">
                  <c:v>5.8989149156745802</c:v>
                </c:pt>
                <c:pt idx="15">
                  <c:v>5.9274537210466036</c:v>
                </c:pt>
                <c:pt idx="16">
                  <c:v>5.956298268386691</c:v>
                </c:pt>
                <c:pt idx="17">
                  <c:v>5.9852445784057959</c:v>
                </c:pt>
                <c:pt idx="18">
                  <c:v>6.0143263627234189</c:v>
                </c:pt>
                <c:pt idx="19">
                  <c:v>6.0435782466467529</c:v>
                </c:pt>
                <c:pt idx="20">
                  <c:v>6.0730676345348495</c:v>
                </c:pt>
                <c:pt idx="21">
                  <c:v>6.1026588309746108</c:v>
                </c:pt>
                <c:pt idx="22">
                  <c:v>6.1324202359999358</c:v>
                </c:pt>
                <c:pt idx="23">
                  <c:v>6.162317138536932</c:v>
                </c:pt>
                <c:pt idx="24">
                  <c:v>6.1922126744329953</c:v>
                </c:pt>
                <c:pt idx="25">
                  <c:v>6.2223120220410228</c:v>
                </c:pt>
                <c:pt idx="26">
                  <c:v>6.2523762470453912</c:v>
                </c:pt>
                <c:pt idx="27">
                  <c:v>6.2825757728482285</c:v>
                </c:pt>
                <c:pt idx="28">
                  <c:v>6.3128756085583921</c:v>
                </c:pt>
                <c:pt idx="29">
                  <c:v>6.3432770662931119</c:v>
                </c:pt>
                <c:pt idx="30">
                  <c:v>6.3738471835302972</c:v>
                </c:pt>
                <c:pt idx="31">
                  <c:v>6.4043817216896901</c:v>
                </c:pt>
                <c:pt idx="32">
                  <c:v>6.4350512297590337</c:v>
                </c:pt>
                <c:pt idx="33">
                  <c:v>6.4572631531658455</c:v>
                </c:pt>
                <c:pt idx="34">
                  <c:v>6.4879984837700668</c:v>
                </c:pt>
                <c:pt idx="35">
                  <c:v>6.518868637742588</c:v>
                </c:pt>
                <c:pt idx="36">
                  <c:v>6.5497361170480861</c:v>
                </c:pt>
                <c:pt idx="37">
                  <c:v>6.5631148271875714</c:v>
                </c:pt>
                <c:pt idx="38">
                  <c:v>6.5942186383625421</c:v>
                </c:pt>
                <c:pt idx="39">
                  <c:v>6.6254570217804387</c:v>
                </c:pt>
                <c:pt idx="40">
                  <c:v>6.6566922351915983</c:v>
                </c:pt>
                <c:pt idx="41">
                  <c:v>6.6880285356620224</c:v>
                </c:pt>
                <c:pt idx="42">
                  <c:v>6.719532400314046</c:v>
                </c:pt>
                <c:pt idx="43">
                  <c:v>6.7513084258394853</c:v>
                </c:pt>
                <c:pt idx="44">
                  <c:v>6.7831856281104432</c:v>
                </c:pt>
                <c:pt idx="45">
                  <c:v>6.8152993450991115</c:v>
                </c:pt>
                <c:pt idx="46">
                  <c:v>6.8475833377237842</c:v>
                </c:pt>
                <c:pt idx="47">
                  <c:v>6.8801730048419367</c:v>
                </c:pt>
                <c:pt idx="48">
                  <c:v>6.9127257885996771</c:v>
                </c:pt>
                <c:pt idx="49">
                  <c:v>6.9454820456963935</c:v>
                </c:pt>
                <c:pt idx="50">
                  <c:v>6.9783034367648948</c:v>
                </c:pt>
                <c:pt idx="51">
                  <c:v>7.0112920223214914</c:v>
                </c:pt>
                <c:pt idx="52">
                  <c:v>7.0443817787095284</c:v>
                </c:pt>
                <c:pt idx="53">
                  <c:v>7.0776056635658078</c:v>
                </c:pt>
                <c:pt idx="54">
                  <c:v>7.1110658656857035</c:v>
                </c:pt>
                <c:pt idx="55">
                  <c:v>7.1446601213527865</c:v>
                </c:pt>
                <c:pt idx="56">
                  <c:v>7.1783883850888461</c:v>
                </c:pt>
                <c:pt idx="57">
                  <c:v>7.2122178064975193</c:v>
                </c:pt>
                <c:pt idx="58">
                  <c:v>7.2461117119095508</c:v>
                </c:pt>
                <c:pt idx="59">
                  <c:v>7.2803440220202553</c:v>
                </c:pt>
                <c:pt idx="60">
                  <c:v>7.3146774567917561</c:v>
                </c:pt>
                <c:pt idx="61">
                  <c:v>7.3490751431858001</c:v>
                </c:pt>
                <c:pt idx="62">
                  <c:v>7.3836762052713505</c:v>
                </c:pt>
                <c:pt idx="63">
                  <c:v>7.4184436606899515</c:v>
                </c:pt>
                <c:pt idx="64">
                  <c:v>7.4534144940136802</c:v>
                </c:pt>
                <c:pt idx="65">
                  <c:v>7.4885190180506402</c:v>
                </c:pt>
                <c:pt idx="66">
                  <c:v>7.5236548531042509</c:v>
                </c:pt>
                <c:pt idx="67">
                  <c:v>7.558924271116731</c:v>
                </c:pt>
                <c:pt idx="68">
                  <c:v>7.5945319309361938</c:v>
                </c:pt>
                <c:pt idx="69">
                  <c:v>7.6301707573697026</c:v>
                </c:pt>
                <c:pt idx="70">
                  <c:v>7.666012999361528</c:v>
                </c:pt>
                <c:pt idx="71">
                  <c:v>7.7019187497759507</c:v>
                </c:pt>
                <c:pt idx="72">
                  <c:v>7.7381626499250435</c:v>
                </c:pt>
                <c:pt idx="73">
                  <c:v>7.7744375191636745</c:v>
                </c:pt>
                <c:pt idx="74">
                  <c:v>7.8109158001984564</c:v>
                </c:pt>
                <c:pt idx="75">
                  <c:v>7.8476620996537028</c:v>
                </c:pt>
                <c:pt idx="76">
                  <c:v>7.8733550302669411</c:v>
                </c:pt>
                <c:pt idx="77">
                  <c:v>7.9102335644876609</c:v>
                </c:pt>
                <c:pt idx="78">
                  <c:v>7.9472453037025224</c:v>
                </c:pt>
                <c:pt idx="79">
                  <c:v>7.9844926523503981</c:v>
                </c:pt>
                <c:pt idx="80">
                  <c:v>8.0217706783834366</c:v>
                </c:pt>
                <c:pt idx="81">
                  <c:v>8.0222126303267629</c:v>
                </c:pt>
                <c:pt idx="82">
                  <c:v>8.0597262023938221</c:v>
                </c:pt>
                <c:pt idx="83">
                  <c:v>8.0975073564695723</c:v>
                </c:pt>
                <c:pt idx="84">
                  <c:v>8.1354919301839885</c:v>
                </c:pt>
                <c:pt idx="85">
                  <c:v>8.1735070063719011</c:v>
                </c:pt>
                <c:pt idx="86">
                  <c:v>8.2118600281369858</c:v>
                </c:pt>
                <c:pt idx="87">
                  <c:v>8.2503459803526251</c:v>
                </c:pt>
                <c:pt idx="88">
                  <c:v>8.2886823216060765</c:v>
                </c:pt>
                <c:pt idx="89">
                  <c:v>8.327112351869788</c:v>
                </c:pt>
                <c:pt idx="90">
                  <c:v>8.3656357760910556</c:v>
                </c:pt>
                <c:pt idx="91">
                  <c:v>8.4042594890740059</c:v>
                </c:pt>
                <c:pt idx="92">
                  <c:v>8.4428736653184178</c:v>
                </c:pt>
                <c:pt idx="93">
                  <c:v>8.4816514127730418</c:v>
                </c:pt>
                <c:pt idx="94">
                  <c:v>8.5206951629759278</c:v>
                </c:pt>
                <c:pt idx="95">
                  <c:v>8.5596969664493283</c:v>
                </c:pt>
                <c:pt idx="96">
                  <c:v>8.5988618209485601</c:v>
                </c:pt>
                <c:pt idx="97">
                  <c:v>8.6380869244457212</c:v>
                </c:pt>
                <c:pt idx="98">
                  <c:v>8.6775458576821816</c:v>
                </c:pt>
                <c:pt idx="99">
                  <c:v>8.7170250160948122</c:v>
                </c:pt>
                <c:pt idx="100">
                  <c:v>8.7566035698494531</c:v>
                </c:pt>
                <c:pt idx="101">
                  <c:v>8.796407091004756</c:v>
                </c:pt>
                <c:pt idx="102">
                  <c:v>8.8362384562102481</c:v>
                </c:pt>
                <c:pt idx="103">
                  <c:v>8.8760975805280733</c:v>
                </c:pt>
                <c:pt idx="104">
                  <c:v>8.9162523084200735</c:v>
                </c:pt>
                <c:pt idx="105">
                  <c:v>8.9564656865721766</c:v>
                </c:pt>
                <c:pt idx="106">
                  <c:v>8.9968402503965521</c:v>
                </c:pt>
                <c:pt idx="107">
                  <c:v>9.0372730410194979</c:v>
                </c:pt>
                <c:pt idx="108">
                  <c:v>9.077938371518151</c:v>
                </c:pt>
                <c:pt idx="109">
                  <c:v>9.118948875361454</c:v>
                </c:pt>
                <c:pt idx="110">
                  <c:v>9.1602331878733079</c:v>
                </c:pt>
                <c:pt idx="111">
                  <c:v>9.2019253649580719</c:v>
                </c:pt>
                <c:pt idx="112">
                  <c:v>9.2438919039235881</c:v>
                </c:pt>
                <c:pt idx="113">
                  <c:v>9.2863079877245056</c:v>
                </c:pt>
                <c:pt idx="114">
                  <c:v>9.3290299199520295</c:v>
                </c:pt>
                <c:pt idx="115">
                  <c:v>9.3722021107842206</c:v>
                </c:pt>
                <c:pt idx="116">
                  <c:v>9.41568063617974</c:v>
                </c:pt>
                <c:pt idx="117">
                  <c:v>9.4595378517712181</c:v>
                </c:pt>
                <c:pt idx="118">
                  <c:v>9.5038462797352103</c:v>
                </c:pt>
                <c:pt idx="119">
                  <c:v>9.5481418525862765</c:v>
                </c:pt>
                <c:pt idx="120">
                  <c:v>9.5924548670992547</c:v>
                </c:pt>
                <c:pt idx="121">
                  <c:v>9.6368267515504122</c:v>
                </c:pt>
                <c:pt idx="122">
                  <c:v>9.6812154057950917</c:v>
                </c:pt>
                <c:pt idx="123">
                  <c:v>9.7256624036373385</c:v>
                </c:pt>
                <c:pt idx="124">
                  <c:v>9.7703314352179813</c:v>
                </c:pt>
                <c:pt idx="125">
                  <c:v>9.814943506253865</c:v>
                </c:pt>
                <c:pt idx="126">
                  <c:v>9.8591162422207859</c:v>
                </c:pt>
                <c:pt idx="127">
                  <c:v>9.9030425716311434</c:v>
                </c:pt>
                <c:pt idx="128">
                  <c:v>9.9468363151172099</c:v>
                </c:pt>
                <c:pt idx="129">
                  <c:v>9.9903204895900881</c:v>
                </c:pt>
                <c:pt idx="130">
                  <c:v>10.024297528866249</c:v>
                </c:pt>
                <c:pt idx="131">
                  <c:v>10.067731361744467</c:v>
                </c:pt>
                <c:pt idx="132">
                  <c:v>10.110632946550973</c:v>
                </c:pt>
                <c:pt idx="133">
                  <c:v>10.153352605928646</c:v>
                </c:pt>
                <c:pt idx="134">
                  <c:v>10.195828754553084</c:v>
                </c:pt>
                <c:pt idx="135">
                  <c:v>10.238192945897271</c:v>
                </c:pt>
                <c:pt idx="136">
                  <c:v>10.272127768666648</c:v>
                </c:pt>
                <c:pt idx="137">
                  <c:v>10.314633544311556</c:v>
                </c:pt>
                <c:pt idx="138">
                  <c:v>10.356521983868912</c:v>
                </c:pt>
                <c:pt idx="139">
                  <c:v>10.398158864625147</c:v>
                </c:pt>
                <c:pt idx="140">
                  <c:v>10.439778574380394</c:v>
                </c:pt>
                <c:pt idx="141">
                  <c:v>10.48114319668089</c:v>
                </c:pt>
                <c:pt idx="142">
                  <c:v>10.522412770072266</c:v>
                </c:pt>
                <c:pt idx="143">
                  <c:v>10.56339417135446</c:v>
                </c:pt>
                <c:pt idx="144">
                  <c:v>10.604350814784677</c:v>
                </c:pt>
                <c:pt idx="145">
                  <c:v>10.645015803268166</c:v>
                </c:pt>
                <c:pt idx="146">
                  <c:v>10.685577471093707</c:v>
                </c:pt>
                <c:pt idx="147">
                  <c:v>10.72591849116697</c:v>
                </c:pt>
                <c:pt idx="148">
                  <c:v>10.766123366593568</c:v>
                </c:pt>
                <c:pt idx="149">
                  <c:v>10.806218305447171</c:v>
                </c:pt>
                <c:pt idx="150">
                  <c:v>10.846058802348121</c:v>
                </c:pt>
                <c:pt idx="151">
                  <c:v>10.885785148702972</c:v>
                </c:pt>
                <c:pt idx="152">
                  <c:v>10.925442164123433</c:v>
                </c:pt>
                <c:pt idx="153">
                  <c:v>10.965055944382975</c:v>
                </c:pt>
                <c:pt idx="154">
                  <c:v>11.004304735521943</c:v>
                </c:pt>
                <c:pt idx="155">
                  <c:v>11.043402463919747</c:v>
                </c:pt>
                <c:pt idx="156">
                  <c:v>11.082450651914847</c:v>
                </c:pt>
                <c:pt idx="157">
                  <c:v>11.12141938777304</c:v>
                </c:pt>
                <c:pt idx="158">
                  <c:v>11.160229941242374</c:v>
                </c:pt>
                <c:pt idx="159">
                  <c:v>11.199033507326806</c:v>
                </c:pt>
                <c:pt idx="160">
                  <c:v>11.237674435091845</c:v>
                </c:pt>
                <c:pt idx="161">
                  <c:v>11.276227357142684</c:v>
                </c:pt>
                <c:pt idx="162">
                  <c:v>11.314373949573707</c:v>
                </c:pt>
                <c:pt idx="163">
                  <c:v>11.352351557489239</c:v>
                </c:pt>
                <c:pt idx="164">
                  <c:v>11.390313140020131</c:v>
                </c:pt>
                <c:pt idx="165">
                  <c:v>11.428074644262827</c:v>
                </c:pt>
                <c:pt idx="166">
                  <c:v>11.465738331313208</c:v>
                </c:pt>
                <c:pt idx="167">
                  <c:v>11.503197444302581</c:v>
                </c:pt>
                <c:pt idx="168">
                  <c:v>11.540606843596024</c:v>
                </c:pt>
                <c:pt idx="169">
                  <c:v>11.578147029922263</c:v>
                </c:pt>
                <c:pt idx="170">
                  <c:v>11.61555428145005</c:v>
                </c:pt>
                <c:pt idx="171">
                  <c:v>11.652826845620597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C6C-4283-B148-B0F767DEF26D}"/>
            </c:ext>
          </c:extLst>
        </c:ser>
        <c:ser>
          <c:idx val="1"/>
          <c:order val="4"/>
          <c:tx>
            <c:v>PE-1-1 Experimental Data</c:v>
          </c:tx>
          <c:spPr>
            <a:ln w="19050">
              <a:noFill/>
            </a:ln>
          </c:spPr>
          <c:xVal>
            <c:numRef>
              <c:f>digitizedData2!$DG$11:$DG$30</c:f>
              <c:numCache>
                <c:formatCode>General</c:formatCode>
                <c:ptCount val="20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  <c:pt idx="9">
                  <c:v>70000</c:v>
                </c:pt>
                <c:pt idx="10">
                  <c:v>75000</c:v>
                </c:pt>
              </c:numCache>
            </c:numRef>
          </c:xVal>
          <c:yVal>
            <c:numRef>
              <c:f>digitizedData2!$DF$11:$DF$30</c:f>
              <c:numCache>
                <c:formatCode>General</c:formatCode>
                <c:ptCount val="20"/>
                <c:pt idx="0">
                  <c:v>5.5208806427113304</c:v>
                </c:pt>
                <c:pt idx="1">
                  <c:v>6.2622483058953522</c:v>
                </c:pt>
                <c:pt idx="2">
                  <c:v>6.2622483058953522</c:v>
                </c:pt>
                <c:pt idx="3">
                  <c:v>7.4453136213286664</c:v>
                </c:pt>
                <c:pt idx="4">
                  <c:v>7.4453136213286664</c:v>
                </c:pt>
                <c:pt idx="5">
                  <c:v>9.2067116061210452</c:v>
                </c:pt>
                <c:pt idx="6">
                  <c:v>9.3118710842753476</c:v>
                </c:pt>
                <c:pt idx="7">
                  <c:v>11.743697507343413</c:v>
                </c:pt>
                <c:pt idx="8">
                  <c:v>11.954005454747866</c:v>
                </c:pt>
                <c:pt idx="9">
                  <c:v>15.77392100499778</c:v>
                </c:pt>
                <c:pt idx="10">
                  <c:v>16.483752105014378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6C-4283-B148-B0F767DEF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12789320146650468"/>
              <c:y val="0.815598939720588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at</a:t>
                </a:r>
                <a:r>
                  <a:rPr lang="en-US" sz="1400" baseline="0"/>
                  <a:t> 45 deg</a:t>
                </a:r>
                <a:r>
                  <a:rPr lang="en-US" sz="1400"/>
                  <a:t> (mm)</a:t>
                </a:r>
              </a:p>
            </c:rich>
          </c:tx>
          <c:layout>
            <c:manualLayout>
              <c:xMode val="edge"/>
              <c:yMode val="edge"/>
              <c:x val="6.1409581460181148E-2"/>
              <c:y val="0.27205397471234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7418236133333239E-2"/>
          <c:y val="0.13155109543409962"/>
          <c:w val="0.70466080803652387"/>
          <c:h val="0.26026376984440597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, 3D FEA and AFGROW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953888224474668E-2"/>
          <c:y val="0.14447564480639724"/>
          <c:w val="0.86397395483196193"/>
          <c:h val="0.74868400889493014"/>
        </c:manualLayout>
      </c:layout>
      <c:scatterChart>
        <c:scatterStyle val="lineMarker"/>
        <c:varyColors val="0"/>
        <c:ser>
          <c:idx val="4"/>
          <c:order val="0"/>
          <c:tx>
            <c:v>3D FEA solution where no crack front shape constraint was considered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comparison!$E$8:$E$110</c:f>
              <c:numCache>
                <c:formatCode>General</c:formatCode>
                <c:ptCount val="103"/>
                <c:pt idx="0">
                  <c:v>0</c:v>
                </c:pt>
                <c:pt idx="1">
                  <c:v>9.9337999999999997</c:v>
                </c:pt>
                <c:pt idx="2">
                  <c:v>110.39</c:v>
                </c:pt>
                <c:pt idx="3">
                  <c:v>502.1</c:v>
                </c:pt>
                <c:pt idx="4">
                  <c:v>1004</c:v>
                </c:pt>
                <c:pt idx="5">
                  <c:v>2007.4</c:v>
                </c:pt>
                <c:pt idx="6">
                  <c:v>3000.6</c:v>
                </c:pt>
                <c:pt idx="7">
                  <c:v>3995.4</c:v>
                </c:pt>
                <c:pt idx="8">
                  <c:v>4997.3</c:v>
                </c:pt>
                <c:pt idx="9">
                  <c:v>6000.1</c:v>
                </c:pt>
                <c:pt idx="10">
                  <c:v>7002.7</c:v>
                </c:pt>
                <c:pt idx="11">
                  <c:v>8005.7</c:v>
                </c:pt>
                <c:pt idx="12">
                  <c:v>9006.7000000000007</c:v>
                </c:pt>
                <c:pt idx="13">
                  <c:v>9507.4</c:v>
                </c:pt>
                <c:pt idx="14">
                  <c:v>9897.9</c:v>
                </c:pt>
                <c:pt idx="15">
                  <c:v>9998</c:v>
                </c:pt>
                <c:pt idx="16">
                  <c:v>10008</c:v>
                </c:pt>
                <c:pt idx="17">
                  <c:v>10018</c:v>
                </c:pt>
                <c:pt idx="18">
                  <c:v>11002</c:v>
                </c:pt>
                <c:pt idx="19">
                  <c:v>11997</c:v>
                </c:pt>
                <c:pt idx="20">
                  <c:v>12992</c:v>
                </c:pt>
                <c:pt idx="21">
                  <c:v>13988</c:v>
                </c:pt>
                <c:pt idx="22">
                  <c:v>14975</c:v>
                </c:pt>
                <c:pt idx="23">
                  <c:v>14985</c:v>
                </c:pt>
                <c:pt idx="24">
                  <c:v>14995</c:v>
                </c:pt>
                <c:pt idx="25">
                  <c:v>15095</c:v>
                </c:pt>
                <c:pt idx="26">
                  <c:v>15484</c:v>
                </c:pt>
                <c:pt idx="27">
                  <c:v>15983</c:v>
                </c:pt>
                <c:pt idx="28">
                  <c:v>16981</c:v>
                </c:pt>
                <c:pt idx="29">
                  <c:v>17980</c:v>
                </c:pt>
                <c:pt idx="30">
                  <c:v>18979</c:v>
                </c:pt>
                <c:pt idx="31">
                  <c:v>19978</c:v>
                </c:pt>
                <c:pt idx="32">
                  <c:v>20979</c:v>
                </c:pt>
                <c:pt idx="33">
                  <c:v>21980</c:v>
                </c:pt>
                <c:pt idx="34">
                  <c:v>22981</c:v>
                </c:pt>
                <c:pt idx="35">
                  <c:v>23982</c:v>
                </c:pt>
                <c:pt idx="36">
                  <c:v>24483</c:v>
                </c:pt>
                <c:pt idx="37">
                  <c:v>24874</c:v>
                </c:pt>
                <c:pt idx="38">
                  <c:v>24974</c:v>
                </c:pt>
                <c:pt idx="39">
                  <c:v>24984</c:v>
                </c:pt>
                <c:pt idx="40">
                  <c:v>24994</c:v>
                </c:pt>
                <c:pt idx="41">
                  <c:v>25986</c:v>
                </c:pt>
                <c:pt idx="42">
                  <c:v>26988</c:v>
                </c:pt>
                <c:pt idx="43">
                  <c:v>27990</c:v>
                </c:pt>
                <c:pt idx="44">
                  <c:v>28992</c:v>
                </c:pt>
                <c:pt idx="45">
                  <c:v>29984</c:v>
                </c:pt>
                <c:pt idx="46">
                  <c:v>29994</c:v>
                </c:pt>
                <c:pt idx="47">
                  <c:v>30004</c:v>
                </c:pt>
                <c:pt idx="48">
                  <c:v>30104</c:v>
                </c:pt>
                <c:pt idx="49">
                  <c:v>30492</c:v>
                </c:pt>
                <c:pt idx="50">
                  <c:v>30992</c:v>
                </c:pt>
                <c:pt idx="51">
                  <c:v>31994</c:v>
                </c:pt>
                <c:pt idx="52">
                  <c:v>32989</c:v>
                </c:pt>
                <c:pt idx="53">
                  <c:v>33991</c:v>
                </c:pt>
                <c:pt idx="54">
                  <c:v>34993</c:v>
                </c:pt>
                <c:pt idx="55">
                  <c:v>35995</c:v>
                </c:pt>
                <c:pt idx="56">
                  <c:v>36997</c:v>
                </c:pt>
                <c:pt idx="57">
                  <c:v>37995</c:v>
                </c:pt>
                <c:pt idx="58">
                  <c:v>38992</c:v>
                </c:pt>
                <c:pt idx="59">
                  <c:v>39494</c:v>
                </c:pt>
                <c:pt idx="60">
                  <c:v>39883</c:v>
                </c:pt>
                <c:pt idx="61">
                  <c:v>39983</c:v>
                </c:pt>
                <c:pt idx="62">
                  <c:v>39993</c:v>
                </c:pt>
                <c:pt idx="63">
                  <c:v>40003</c:v>
                </c:pt>
                <c:pt idx="64">
                  <c:v>40992</c:v>
                </c:pt>
                <c:pt idx="65">
                  <c:v>41995</c:v>
                </c:pt>
                <c:pt idx="66">
                  <c:v>42993</c:v>
                </c:pt>
                <c:pt idx="67">
                  <c:v>43996</c:v>
                </c:pt>
                <c:pt idx="68">
                  <c:v>44988</c:v>
                </c:pt>
                <c:pt idx="69">
                  <c:v>44998</c:v>
                </c:pt>
                <c:pt idx="70">
                  <c:v>45008</c:v>
                </c:pt>
                <c:pt idx="71">
                  <c:v>45108</c:v>
                </c:pt>
                <c:pt idx="72">
                  <c:v>45498</c:v>
                </c:pt>
                <c:pt idx="73">
                  <c:v>45998</c:v>
                </c:pt>
                <c:pt idx="74">
                  <c:v>46999</c:v>
                </c:pt>
                <c:pt idx="75">
                  <c:v>48002</c:v>
                </c:pt>
                <c:pt idx="76">
                  <c:v>48994</c:v>
                </c:pt>
                <c:pt idx="77">
                  <c:v>49996</c:v>
                </c:pt>
                <c:pt idx="78">
                  <c:v>50996</c:v>
                </c:pt>
                <c:pt idx="79">
                  <c:v>51994</c:v>
                </c:pt>
                <c:pt idx="80">
                  <c:v>52995</c:v>
                </c:pt>
                <c:pt idx="81">
                  <c:v>53999</c:v>
                </c:pt>
                <c:pt idx="82">
                  <c:v>54495</c:v>
                </c:pt>
                <c:pt idx="83">
                  <c:v>54884</c:v>
                </c:pt>
                <c:pt idx="84">
                  <c:v>54984</c:v>
                </c:pt>
                <c:pt idx="85">
                  <c:v>54994</c:v>
                </c:pt>
                <c:pt idx="86">
                  <c:v>55004</c:v>
                </c:pt>
                <c:pt idx="87">
                  <c:v>55994</c:v>
                </c:pt>
                <c:pt idx="88">
                  <c:v>56995</c:v>
                </c:pt>
                <c:pt idx="89">
                  <c:v>57997</c:v>
                </c:pt>
                <c:pt idx="90">
                  <c:v>58999</c:v>
                </c:pt>
                <c:pt idx="91">
                  <c:v>59982</c:v>
                </c:pt>
                <c:pt idx="92">
                  <c:v>59992</c:v>
                </c:pt>
                <c:pt idx="93">
                  <c:v>60002</c:v>
                </c:pt>
                <c:pt idx="94">
                  <c:v>60102</c:v>
                </c:pt>
                <c:pt idx="95">
                  <c:v>60493</c:v>
                </c:pt>
                <c:pt idx="96">
                  <c:v>60992</c:v>
                </c:pt>
                <c:pt idx="97">
                  <c:v>61995</c:v>
                </c:pt>
                <c:pt idx="98">
                  <c:v>62992</c:v>
                </c:pt>
                <c:pt idx="99">
                  <c:v>63998</c:v>
                </c:pt>
                <c:pt idx="100">
                  <c:v>64989</c:v>
                </c:pt>
                <c:pt idx="101">
                  <c:v>65992</c:v>
                </c:pt>
              </c:numCache>
            </c:numRef>
          </c:xVal>
          <c:yVal>
            <c:numRef>
              <c:f>comparison!$F$8:$F$110</c:f>
              <c:numCache>
                <c:formatCode>General</c:formatCode>
                <c:ptCount val="103"/>
                <c:pt idx="0">
                  <c:v>4.9799190546049301</c:v>
                </c:pt>
                <c:pt idx="1">
                  <c:v>4.9805947113451099</c:v>
                </c:pt>
                <c:pt idx="2">
                  <c:v>4.98803944336988</c:v>
                </c:pt>
                <c:pt idx="3">
                  <c:v>5.0171728410439904</c:v>
                </c:pt>
                <c:pt idx="4">
                  <c:v>5.0547546574643203</c:v>
                </c:pt>
                <c:pt idx="5">
                  <c:v>5.1305665243616598</c:v>
                </c:pt>
                <c:pt idx="6">
                  <c:v>5.2079351467383201</c:v>
                </c:pt>
                <c:pt idx="7">
                  <c:v>5.2866214600476296</c:v>
                </c:pt>
                <c:pt idx="8">
                  <c:v>5.3667725797413803</c:v>
                </c:pt>
                <c:pt idx="9">
                  <c:v>5.4486321365649397</c:v>
                </c:pt>
                <c:pt idx="10">
                  <c:v>5.5320375123089596</c:v>
                </c:pt>
                <c:pt idx="11">
                  <c:v>5.6172093906182896</c:v>
                </c:pt>
                <c:pt idx="12">
                  <c:v>5.7042185983945597</c:v>
                </c:pt>
                <c:pt idx="13">
                  <c:v>5.7486481108145302</c:v>
                </c:pt>
                <c:pt idx="14">
                  <c:v>5.7837127563474802</c:v>
                </c:pt>
                <c:pt idx="15">
                  <c:v>5.7927859262441999</c:v>
                </c:pt>
                <c:pt idx="16">
                  <c:v>5.7936953418816204</c:v>
                </c:pt>
                <c:pt idx="17">
                  <c:v>5.7938633015917196</c:v>
                </c:pt>
                <c:pt idx="18">
                  <c:v>5.8104858479850297</c:v>
                </c:pt>
                <c:pt idx="19">
                  <c:v>5.8273428738506503</c:v>
                </c:pt>
                <c:pt idx="20">
                  <c:v>5.8443521921720096</c:v>
                </c:pt>
                <c:pt idx="21">
                  <c:v>5.8613719145762602</c:v>
                </c:pt>
                <c:pt idx="22">
                  <c:v>5.8782908194615198</c:v>
                </c:pt>
                <c:pt idx="23">
                  <c:v>5.8784624298921999</c:v>
                </c:pt>
                <c:pt idx="24">
                  <c:v>5.8793927212699399</c:v>
                </c:pt>
                <c:pt idx="25">
                  <c:v>5.88869923321906</c:v>
                </c:pt>
                <c:pt idx="26">
                  <c:v>5.9250675415099403</c:v>
                </c:pt>
                <c:pt idx="27">
                  <c:v>5.9720719971887197</c:v>
                </c:pt>
                <c:pt idx="28">
                  <c:v>6.0672017405259799</c:v>
                </c:pt>
                <c:pt idx="29">
                  <c:v>6.1645708402286301</c:v>
                </c:pt>
                <c:pt idx="30">
                  <c:v>6.26425195084677</c:v>
                </c:pt>
                <c:pt idx="31">
                  <c:v>6.3658585632185698</c:v>
                </c:pt>
                <c:pt idx="32">
                  <c:v>6.4692354085369699</c:v>
                </c:pt>
                <c:pt idx="33">
                  <c:v>6.5747375720224897</c:v>
                </c:pt>
                <c:pt idx="34">
                  <c:v>6.6820768164037796</c:v>
                </c:pt>
                <c:pt idx="35">
                  <c:v>6.7915272503487696</c:v>
                </c:pt>
                <c:pt idx="36">
                  <c:v>6.8473712204363801</c:v>
                </c:pt>
                <c:pt idx="37">
                  <c:v>6.8914215926684896</c:v>
                </c:pt>
                <c:pt idx="38">
                  <c:v>6.9028156776607998</c:v>
                </c:pt>
                <c:pt idx="39">
                  <c:v>6.9039574677924103</c:v>
                </c:pt>
                <c:pt idx="40">
                  <c:v>6.9041760151180904</c:v>
                </c:pt>
                <c:pt idx="41">
                  <c:v>6.9257970197643202</c:v>
                </c:pt>
                <c:pt idx="42">
                  <c:v>6.9477726753943898</c:v>
                </c:pt>
                <c:pt idx="43">
                  <c:v>6.9698428031565998</c:v>
                </c:pt>
                <c:pt idx="44">
                  <c:v>6.9920237087482198</c:v>
                </c:pt>
                <c:pt idx="45">
                  <c:v>7.0141058537318504</c:v>
                </c:pt>
                <c:pt idx="46">
                  <c:v>7.0143301352611402</c:v>
                </c:pt>
                <c:pt idx="47">
                  <c:v>7.0154970064556998</c:v>
                </c:pt>
                <c:pt idx="48">
                  <c:v>7.0271976076335099</c:v>
                </c:pt>
                <c:pt idx="49">
                  <c:v>7.0727600725505004</c:v>
                </c:pt>
                <c:pt idx="50">
                  <c:v>7.1318732460335896</c:v>
                </c:pt>
                <c:pt idx="51">
                  <c:v>7.2514132067150303</c:v>
                </c:pt>
                <c:pt idx="52">
                  <c:v>7.3737056143209196</c:v>
                </c:pt>
                <c:pt idx="53">
                  <c:v>7.4990442319647004</c:v>
                </c:pt>
                <c:pt idx="54">
                  <c:v>7.6276299131302299</c:v>
                </c:pt>
                <c:pt idx="55">
                  <c:v>7.7596571514207904</c:v>
                </c:pt>
                <c:pt idx="56">
                  <c:v>7.8953084120771502</c:v>
                </c:pt>
                <c:pt idx="57">
                  <c:v>8.0346185837419899</c:v>
                </c:pt>
                <c:pt idx="58">
                  <c:v>8.17772783646131</c:v>
                </c:pt>
                <c:pt idx="59">
                  <c:v>8.2514350480939598</c:v>
                </c:pt>
                <c:pt idx="60">
                  <c:v>8.3098077038037594</c:v>
                </c:pt>
                <c:pt idx="61">
                  <c:v>8.3248437310532299</c:v>
                </c:pt>
                <c:pt idx="62">
                  <c:v>8.3263626004486895</c:v>
                </c:pt>
                <c:pt idx="63">
                  <c:v>8.3266649464990099</c:v>
                </c:pt>
                <c:pt idx="64">
                  <c:v>8.3566796546082607</c:v>
                </c:pt>
                <c:pt idx="65">
                  <c:v>8.3871213759087606</c:v>
                </c:pt>
                <c:pt idx="66">
                  <c:v>8.4177964332119792</c:v>
                </c:pt>
                <c:pt idx="67">
                  <c:v>8.4486964036517396</c:v>
                </c:pt>
                <c:pt idx="68">
                  <c:v>8.4793598506851495</c:v>
                </c:pt>
                <c:pt idx="69">
                  <c:v>8.4796730307410897</c:v>
                </c:pt>
                <c:pt idx="70">
                  <c:v>8.4812489100546191</c:v>
                </c:pt>
                <c:pt idx="71">
                  <c:v>8.4969249643700309</c:v>
                </c:pt>
                <c:pt idx="72">
                  <c:v>8.5584274456820406</c:v>
                </c:pt>
                <c:pt idx="73">
                  <c:v>8.6382814641546801</c:v>
                </c:pt>
                <c:pt idx="74">
                  <c:v>8.8003877753470405</c:v>
                </c:pt>
                <c:pt idx="75">
                  <c:v>8.9686036686017196</c:v>
                </c:pt>
                <c:pt idx="76">
                  <c:v>9.1428548822906706</c:v>
                </c:pt>
                <c:pt idx="77">
                  <c:v>9.3235729335400794</c:v>
                </c:pt>
                <c:pt idx="78">
                  <c:v>9.5113457103601196</c:v>
                </c:pt>
                <c:pt idx="79">
                  <c:v>9.7066230155964099</c:v>
                </c:pt>
                <c:pt idx="80">
                  <c:v>9.9097693299130896</c:v>
                </c:pt>
                <c:pt idx="81">
                  <c:v>10.1218015574477</c:v>
                </c:pt>
                <c:pt idx="82">
                  <c:v>10.2327950253199</c:v>
                </c:pt>
                <c:pt idx="83">
                  <c:v>10.321216993552</c:v>
                </c:pt>
                <c:pt idx="84">
                  <c:v>10.344313947343499</c:v>
                </c:pt>
                <c:pt idx="85">
                  <c:v>10.346633777726799</c:v>
                </c:pt>
                <c:pt idx="86">
                  <c:v>10.347099659826499</c:v>
                </c:pt>
                <c:pt idx="87">
                  <c:v>10.393231194987401</c:v>
                </c:pt>
                <c:pt idx="88">
                  <c:v>10.440016954832201</c:v>
                </c:pt>
                <c:pt idx="89">
                  <c:v>10.4873595400661</c:v>
                </c:pt>
                <c:pt idx="90">
                  <c:v>10.535173701274701</c:v>
                </c:pt>
                <c:pt idx="91">
                  <c:v>10.582998005817</c:v>
                </c:pt>
                <c:pt idx="92">
                  <c:v>10.5834860268596</c:v>
                </c:pt>
                <c:pt idx="93">
                  <c:v>10.585920716482301</c:v>
                </c:pt>
                <c:pt idx="94">
                  <c:v>10.610289401611499</c:v>
                </c:pt>
                <c:pt idx="95">
                  <c:v>10.705852854433999</c:v>
                </c:pt>
                <c:pt idx="96">
                  <c:v>10.830832015717901</c:v>
                </c:pt>
                <c:pt idx="97">
                  <c:v>11.088293823266801</c:v>
                </c:pt>
                <c:pt idx="98">
                  <c:v>11.3620306244622</c:v>
                </c:pt>
                <c:pt idx="99">
                  <c:v>11.654813074367199</c:v>
                </c:pt>
                <c:pt idx="100">
                  <c:v>11.973724629727</c:v>
                </c:pt>
                <c:pt idx="101">
                  <c:v>12.334179029645901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71-40A0-8DB6-ED447CE29098}"/>
            </c:ext>
          </c:extLst>
        </c:ser>
        <c:ser>
          <c:idx val="3"/>
          <c:order val="1"/>
          <c:tx>
            <c:v>3D FEA solution where an incremental elliptical crack front was enforced</c:v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comparison!$BR$8:$BR$120</c:f>
              <c:numCache>
                <c:formatCode>General</c:formatCode>
                <c:ptCount val="113"/>
                <c:pt idx="0">
                  <c:v>0</c:v>
                </c:pt>
                <c:pt idx="1">
                  <c:v>10</c:v>
                </c:pt>
                <c:pt idx="2">
                  <c:v>110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4000</c:v>
                </c:pt>
                <c:pt idx="8">
                  <c:v>5000</c:v>
                </c:pt>
                <c:pt idx="9">
                  <c:v>6000</c:v>
                </c:pt>
                <c:pt idx="10">
                  <c:v>7000</c:v>
                </c:pt>
                <c:pt idx="11">
                  <c:v>8000</c:v>
                </c:pt>
                <c:pt idx="12">
                  <c:v>9000</c:v>
                </c:pt>
                <c:pt idx="13">
                  <c:v>9500</c:v>
                </c:pt>
                <c:pt idx="14">
                  <c:v>9890</c:v>
                </c:pt>
                <c:pt idx="15">
                  <c:v>9990</c:v>
                </c:pt>
                <c:pt idx="16">
                  <c:v>10000</c:v>
                </c:pt>
                <c:pt idx="17">
                  <c:v>10010</c:v>
                </c:pt>
                <c:pt idx="18">
                  <c:v>11000</c:v>
                </c:pt>
                <c:pt idx="19">
                  <c:v>12000</c:v>
                </c:pt>
                <c:pt idx="20">
                  <c:v>13000</c:v>
                </c:pt>
                <c:pt idx="21">
                  <c:v>14000</c:v>
                </c:pt>
                <c:pt idx="22">
                  <c:v>14990</c:v>
                </c:pt>
                <c:pt idx="23">
                  <c:v>15000</c:v>
                </c:pt>
                <c:pt idx="24">
                  <c:v>15010</c:v>
                </c:pt>
                <c:pt idx="25">
                  <c:v>15110</c:v>
                </c:pt>
                <c:pt idx="26">
                  <c:v>15500</c:v>
                </c:pt>
                <c:pt idx="27">
                  <c:v>16000</c:v>
                </c:pt>
                <c:pt idx="28">
                  <c:v>17000</c:v>
                </c:pt>
                <c:pt idx="29">
                  <c:v>18000</c:v>
                </c:pt>
                <c:pt idx="30">
                  <c:v>19000</c:v>
                </c:pt>
                <c:pt idx="31">
                  <c:v>20000</c:v>
                </c:pt>
                <c:pt idx="32">
                  <c:v>21000</c:v>
                </c:pt>
                <c:pt idx="33">
                  <c:v>22000</c:v>
                </c:pt>
                <c:pt idx="34">
                  <c:v>23000</c:v>
                </c:pt>
                <c:pt idx="35">
                  <c:v>24000</c:v>
                </c:pt>
                <c:pt idx="36">
                  <c:v>24500</c:v>
                </c:pt>
                <c:pt idx="37">
                  <c:v>24890</c:v>
                </c:pt>
                <c:pt idx="38">
                  <c:v>24990</c:v>
                </c:pt>
                <c:pt idx="39">
                  <c:v>25000</c:v>
                </c:pt>
                <c:pt idx="40">
                  <c:v>25010</c:v>
                </c:pt>
                <c:pt idx="41">
                  <c:v>26000</c:v>
                </c:pt>
                <c:pt idx="42">
                  <c:v>27000</c:v>
                </c:pt>
                <c:pt idx="43">
                  <c:v>28000</c:v>
                </c:pt>
                <c:pt idx="44">
                  <c:v>29000</c:v>
                </c:pt>
                <c:pt idx="45">
                  <c:v>29990</c:v>
                </c:pt>
                <c:pt idx="46">
                  <c:v>30000</c:v>
                </c:pt>
                <c:pt idx="47">
                  <c:v>30010</c:v>
                </c:pt>
                <c:pt idx="48">
                  <c:v>30110</c:v>
                </c:pt>
                <c:pt idx="49">
                  <c:v>30500</c:v>
                </c:pt>
                <c:pt idx="50">
                  <c:v>31000</c:v>
                </c:pt>
                <c:pt idx="51">
                  <c:v>32000</c:v>
                </c:pt>
                <c:pt idx="52">
                  <c:v>33000</c:v>
                </c:pt>
                <c:pt idx="53">
                  <c:v>34000</c:v>
                </c:pt>
                <c:pt idx="54">
                  <c:v>35000</c:v>
                </c:pt>
                <c:pt idx="55">
                  <c:v>36000</c:v>
                </c:pt>
                <c:pt idx="56">
                  <c:v>37000</c:v>
                </c:pt>
                <c:pt idx="57">
                  <c:v>38000</c:v>
                </c:pt>
                <c:pt idx="58">
                  <c:v>39000</c:v>
                </c:pt>
                <c:pt idx="59">
                  <c:v>39500</c:v>
                </c:pt>
                <c:pt idx="60">
                  <c:v>39890</c:v>
                </c:pt>
                <c:pt idx="61">
                  <c:v>39990</c:v>
                </c:pt>
                <c:pt idx="62">
                  <c:v>40000</c:v>
                </c:pt>
                <c:pt idx="63">
                  <c:v>40010</c:v>
                </c:pt>
                <c:pt idx="64">
                  <c:v>41000</c:v>
                </c:pt>
                <c:pt idx="65">
                  <c:v>42000</c:v>
                </c:pt>
                <c:pt idx="66">
                  <c:v>43000</c:v>
                </c:pt>
                <c:pt idx="67">
                  <c:v>44000</c:v>
                </c:pt>
                <c:pt idx="68">
                  <c:v>44990</c:v>
                </c:pt>
                <c:pt idx="69">
                  <c:v>45000</c:v>
                </c:pt>
                <c:pt idx="70">
                  <c:v>45010</c:v>
                </c:pt>
                <c:pt idx="71">
                  <c:v>45110</c:v>
                </c:pt>
                <c:pt idx="72">
                  <c:v>45500</c:v>
                </c:pt>
                <c:pt idx="73">
                  <c:v>46000</c:v>
                </c:pt>
                <c:pt idx="74">
                  <c:v>47000</c:v>
                </c:pt>
                <c:pt idx="75">
                  <c:v>48000</c:v>
                </c:pt>
                <c:pt idx="76">
                  <c:v>49000</c:v>
                </c:pt>
                <c:pt idx="77">
                  <c:v>50000</c:v>
                </c:pt>
                <c:pt idx="78">
                  <c:v>51000</c:v>
                </c:pt>
                <c:pt idx="79">
                  <c:v>52000</c:v>
                </c:pt>
                <c:pt idx="80">
                  <c:v>53000</c:v>
                </c:pt>
                <c:pt idx="81">
                  <c:v>54000</c:v>
                </c:pt>
                <c:pt idx="82">
                  <c:v>54500</c:v>
                </c:pt>
                <c:pt idx="83">
                  <c:v>54890</c:v>
                </c:pt>
                <c:pt idx="84">
                  <c:v>54990</c:v>
                </c:pt>
                <c:pt idx="85">
                  <c:v>55000</c:v>
                </c:pt>
                <c:pt idx="86">
                  <c:v>55010</c:v>
                </c:pt>
                <c:pt idx="87">
                  <c:v>56000</c:v>
                </c:pt>
                <c:pt idx="88">
                  <c:v>57000</c:v>
                </c:pt>
                <c:pt idx="89">
                  <c:v>58000</c:v>
                </c:pt>
                <c:pt idx="90">
                  <c:v>59000</c:v>
                </c:pt>
                <c:pt idx="91">
                  <c:v>59990</c:v>
                </c:pt>
                <c:pt idx="92">
                  <c:v>60000</c:v>
                </c:pt>
                <c:pt idx="93">
                  <c:v>60010</c:v>
                </c:pt>
                <c:pt idx="94">
                  <c:v>60110</c:v>
                </c:pt>
                <c:pt idx="95">
                  <c:v>60500</c:v>
                </c:pt>
                <c:pt idx="96">
                  <c:v>61000</c:v>
                </c:pt>
                <c:pt idx="97">
                  <c:v>62000</c:v>
                </c:pt>
              </c:numCache>
            </c:numRef>
          </c:xVal>
          <c:yVal>
            <c:numRef>
              <c:f>comparison!$BS$8:$BS$120</c:f>
              <c:numCache>
                <c:formatCode>General</c:formatCode>
                <c:ptCount val="113"/>
                <c:pt idx="0">
                  <c:v>4.9799190546049301</c:v>
                </c:pt>
                <c:pt idx="1">
                  <c:v>4.9805831304710599</c:v>
                </c:pt>
                <c:pt idx="2">
                  <c:v>4.9879952003897401</c:v>
                </c:pt>
                <c:pt idx="3">
                  <c:v>5.0171061690592103</c:v>
                </c:pt>
                <c:pt idx="4">
                  <c:v>5.0547579889763901</c:v>
                </c:pt>
                <c:pt idx="5">
                  <c:v>5.1309468336543897</c:v>
                </c:pt>
                <c:pt idx="6">
                  <c:v>5.2088896570902303</c:v>
                </c:pt>
                <c:pt idx="7">
                  <c:v>5.2887121605026897</c:v>
                </c:pt>
                <c:pt idx="8">
                  <c:v>5.3704965820668402</c:v>
                </c:pt>
                <c:pt idx="9">
                  <c:v>5.4544222247478702</c:v>
                </c:pt>
                <c:pt idx="10">
                  <c:v>5.5405453277696601</c:v>
                </c:pt>
                <c:pt idx="11">
                  <c:v>5.62888962278228</c:v>
                </c:pt>
                <c:pt idx="12">
                  <c:v>5.7196026817346404</c:v>
                </c:pt>
                <c:pt idx="13">
                  <c:v>5.7661689612615401</c:v>
                </c:pt>
                <c:pt idx="14">
                  <c:v>5.8029761709026504</c:v>
                </c:pt>
                <c:pt idx="15">
                  <c:v>5.8124325574272904</c:v>
                </c:pt>
                <c:pt idx="16">
                  <c:v>5.8132932094157397</c:v>
                </c:pt>
                <c:pt idx="17">
                  <c:v>5.8132932187426603</c:v>
                </c:pt>
                <c:pt idx="18">
                  <c:v>5.8307645131269998</c:v>
                </c:pt>
                <c:pt idx="19">
                  <c:v>5.8484814984181801</c:v>
                </c:pt>
                <c:pt idx="20">
                  <c:v>5.8662771584331397</c:v>
                </c:pt>
                <c:pt idx="21">
                  <c:v>5.8841537134737898</c:v>
                </c:pt>
                <c:pt idx="22">
                  <c:v>5.9019392149462897</c:v>
                </c:pt>
                <c:pt idx="23">
                  <c:v>5.9019392239970596</c:v>
                </c:pt>
                <c:pt idx="24">
                  <c:v>5.9027564060307398</c:v>
                </c:pt>
                <c:pt idx="25">
                  <c:v>5.9124819462789704</c:v>
                </c:pt>
                <c:pt idx="26">
                  <c:v>5.9510231455901499</c:v>
                </c:pt>
                <c:pt idx="27">
                  <c:v>6.0009965919592796</c:v>
                </c:pt>
                <c:pt idx="28">
                  <c:v>6.10206238631483</c:v>
                </c:pt>
                <c:pt idx="29">
                  <c:v>6.2052522796446601</c:v>
                </c:pt>
                <c:pt idx="30">
                  <c:v>6.3108704487887799</c:v>
                </c:pt>
                <c:pt idx="31">
                  <c:v>6.4188873216686302</c:v>
                </c:pt>
                <c:pt idx="32">
                  <c:v>6.5295376891824004</c:v>
                </c:pt>
                <c:pt idx="33">
                  <c:v>6.6428874878341899</c:v>
                </c:pt>
                <c:pt idx="34">
                  <c:v>6.7591817983972096</c:v>
                </c:pt>
                <c:pt idx="35">
                  <c:v>6.8786057978872304</c:v>
                </c:pt>
                <c:pt idx="36">
                  <c:v>6.93988503293384</c:v>
                </c:pt>
                <c:pt idx="37">
                  <c:v>6.9883149281642201</c:v>
                </c:pt>
                <c:pt idx="38">
                  <c:v>7.0007257737508599</c:v>
                </c:pt>
                <c:pt idx="39">
                  <c:v>7.0019092858893197</c:v>
                </c:pt>
                <c:pt idx="40">
                  <c:v>7.00207396715793</c:v>
                </c:pt>
                <c:pt idx="41">
                  <c:v>7.0264372970175799</c:v>
                </c:pt>
                <c:pt idx="42">
                  <c:v>7.0512214742905002</c:v>
                </c:pt>
                <c:pt idx="43">
                  <c:v>7.0761792687577501</c:v>
                </c:pt>
                <c:pt idx="44">
                  <c:v>7.1013271780359899</c:v>
                </c:pt>
                <c:pt idx="45">
                  <c:v>7.1263989740432203</c:v>
                </c:pt>
                <c:pt idx="46">
                  <c:v>7.1265716273304598</c:v>
                </c:pt>
                <c:pt idx="47">
                  <c:v>7.1277970487085502</c:v>
                </c:pt>
                <c:pt idx="48">
                  <c:v>7.1408067784805098</c:v>
                </c:pt>
                <c:pt idx="49">
                  <c:v>7.1919444590004504</c:v>
                </c:pt>
                <c:pt idx="50">
                  <c:v>7.2583351023910998</c:v>
                </c:pt>
                <c:pt idx="51">
                  <c:v>7.3933759797237899</c:v>
                </c:pt>
                <c:pt idx="52">
                  <c:v>7.5330002118944099</c:v>
                </c:pt>
                <c:pt idx="53">
                  <c:v>7.6777796300964098</c:v>
                </c:pt>
                <c:pt idx="54">
                  <c:v>7.8275184593710003</c:v>
                </c:pt>
                <c:pt idx="55">
                  <c:v>7.9829035353978002</c:v>
                </c:pt>
                <c:pt idx="56">
                  <c:v>8.1443705017933397</c:v>
                </c:pt>
                <c:pt idx="57">
                  <c:v>8.3120883403900407</c:v>
                </c:pt>
                <c:pt idx="58">
                  <c:v>8.4868128191903605</c:v>
                </c:pt>
                <c:pt idx="59">
                  <c:v>8.5778036251552496</c:v>
                </c:pt>
                <c:pt idx="60">
                  <c:v>8.6503170547109001</c:v>
                </c:pt>
                <c:pt idx="61">
                  <c:v>8.6691602607937508</c:v>
                </c:pt>
                <c:pt idx="62">
                  <c:v>8.6709676979010997</c:v>
                </c:pt>
                <c:pt idx="63">
                  <c:v>8.6712538463092201</c:v>
                </c:pt>
                <c:pt idx="64">
                  <c:v>8.7090182831218002</c:v>
                </c:pt>
                <c:pt idx="65">
                  <c:v>8.7474895601411298</c:v>
                </c:pt>
                <c:pt idx="66">
                  <c:v>8.7862800112031696</c:v>
                </c:pt>
                <c:pt idx="67">
                  <c:v>8.8254221633817096</c:v>
                </c:pt>
                <c:pt idx="68">
                  <c:v>8.8647635465215799</c:v>
                </c:pt>
                <c:pt idx="69">
                  <c:v>8.8651630131832206</c:v>
                </c:pt>
                <c:pt idx="70">
                  <c:v>8.8671538441833295</c:v>
                </c:pt>
                <c:pt idx="71">
                  <c:v>8.8870615488803093</c:v>
                </c:pt>
                <c:pt idx="72">
                  <c:v>8.9648668939203802</c:v>
                </c:pt>
                <c:pt idx="73">
                  <c:v>9.0668115843237196</c:v>
                </c:pt>
                <c:pt idx="74">
                  <c:v>9.2756634590545595</c:v>
                </c:pt>
                <c:pt idx="75">
                  <c:v>9.4944842484955601</c:v>
                </c:pt>
                <c:pt idx="76">
                  <c:v>9.7244256490703904</c:v>
                </c:pt>
                <c:pt idx="77">
                  <c:v>9.9662679948527906</c:v>
                </c:pt>
                <c:pt idx="78">
                  <c:v>10.220971796233099</c:v>
                </c:pt>
                <c:pt idx="79">
                  <c:v>10.490538959986701</c:v>
                </c:pt>
                <c:pt idx="80">
                  <c:v>10.7761818261787</c:v>
                </c:pt>
                <c:pt idx="81">
                  <c:v>11.0804460625716</c:v>
                </c:pt>
                <c:pt idx="82">
                  <c:v>11.2430650490591</c:v>
                </c:pt>
                <c:pt idx="83">
                  <c:v>11.3747303766343</c:v>
                </c:pt>
                <c:pt idx="84">
                  <c:v>11.4095137638051</c:v>
                </c:pt>
                <c:pt idx="85">
                  <c:v>11.412883836626699</c:v>
                </c:pt>
                <c:pt idx="86">
                  <c:v>11.4134107671468</c:v>
                </c:pt>
                <c:pt idx="87">
                  <c:v>11.4809131160455</c:v>
                </c:pt>
                <c:pt idx="88">
                  <c:v>11.55032914237</c:v>
                </c:pt>
                <c:pt idx="89">
                  <c:v>11.621073095577</c:v>
                </c:pt>
                <c:pt idx="90">
                  <c:v>11.6932791110747</c:v>
                </c:pt>
                <c:pt idx="91">
                  <c:v>11.7662441044085</c:v>
                </c:pt>
                <c:pt idx="92">
                  <c:v>11.766722217569001</c:v>
                </c:pt>
                <c:pt idx="93">
                  <c:v>11.7704496078104</c:v>
                </c:pt>
                <c:pt idx="94">
                  <c:v>11.8093839385014</c:v>
                </c:pt>
                <c:pt idx="95">
                  <c:v>11.963829330223801</c:v>
                </c:pt>
                <c:pt idx="96">
                  <c:v>12.1749153459449</c:v>
                </c:pt>
                <c:pt idx="97">
                  <c:v>12.6500021041292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971-40A0-8DB6-ED447CE29098}"/>
            </c:ext>
          </c:extLst>
        </c:ser>
        <c:ser>
          <c:idx val="5"/>
          <c:order val="2"/>
          <c:tx>
            <c:v>AFGROW solution using API 579 built-in reduced order model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comparison!$DD$11:$DD$30</c:f>
              <c:numCache>
                <c:formatCode>General</c:formatCode>
                <c:ptCount val="20"/>
                <c:pt idx="0">
                  <c:v>0</c:v>
                </c:pt>
                <c:pt idx="1">
                  <c:v>3189</c:v>
                </c:pt>
                <c:pt idx="2">
                  <c:v>6206</c:v>
                </c:pt>
                <c:pt idx="3">
                  <c:v>9055</c:v>
                </c:pt>
                <c:pt idx="4">
                  <c:v>15000</c:v>
                </c:pt>
                <c:pt idx="5">
                  <c:v>17653</c:v>
                </c:pt>
                <c:pt idx="6">
                  <c:v>20103</c:v>
                </c:pt>
                <c:pt idx="7">
                  <c:v>22424</c:v>
                </c:pt>
                <c:pt idx="8">
                  <c:v>24624</c:v>
                </c:pt>
                <c:pt idx="9">
                  <c:v>25000</c:v>
                </c:pt>
                <c:pt idx="10">
                  <c:v>30000</c:v>
                </c:pt>
                <c:pt idx="11">
                  <c:v>32056</c:v>
                </c:pt>
                <c:pt idx="12">
                  <c:v>33957</c:v>
                </c:pt>
                <c:pt idx="13">
                  <c:v>35752</c:v>
                </c:pt>
                <c:pt idx="14">
                  <c:v>37447</c:v>
                </c:pt>
                <c:pt idx="15">
                  <c:v>39047</c:v>
                </c:pt>
                <c:pt idx="16">
                  <c:v>40000</c:v>
                </c:pt>
                <c:pt idx="17">
                  <c:v>45000</c:v>
                </c:pt>
                <c:pt idx="18">
                  <c:v>46399</c:v>
                </c:pt>
                <c:pt idx="19">
                  <c:v>47717</c:v>
                </c:pt>
              </c:numCache>
            </c:numRef>
          </c:xVal>
          <c:yVal>
            <c:numRef>
              <c:f>comparison!$DF$11:$DF$30</c:f>
              <c:numCache>
                <c:formatCode>General</c:formatCode>
                <c:ptCount val="20"/>
                <c:pt idx="0">
                  <c:v>4.9800000000000004</c:v>
                </c:pt>
                <c:pt idx="1">
                  <c:v>5.2519999999999998</c:v>
                </c:pt>
                <c:pt idx="2">
                  <c:v>5.5315000000000003</c:v>
                </c:pt>
                <c:pt idx="3">
                  <c:v>5.8182</c:v>
                </c:pt>
                <c:pt idx="4">
                  <c:v>6.0299999999999994</c:v>
                </c:pt>
                <c:pt idx="5">
                  <c:v>6.3356999999999992</c:v>
                </c:pt>
                <c:pt idx="6">
                  <c:v>6.6459000000000001</c:v>
                </c:pt>
                <c:pt idx="7">
                  <c:v>6.9660000000000002</c:v>
                </c:pt>
                <c:pt idx="8">
                  <c:v>7.2968999999999999</c:v>
                </c:pt>
                <c:pt idx="9">
                  <c:v>7.3586</c:v>
                </c:pt>
                <c:pt idx="10">
                  <c:v>7.5189999999999992</c:v>
                </c:pt>
                <c:pt idx="11">
                  <c:v>7.8712999999999997</c:v>
                </c:pt>
                <c:pt idx="12">
                  <c:v>8.2313000000000009</c:v>
                </c:pt>
                <c:pt idx="13">
                  <c:v>8.6011000000000006</c:v>
                </c:pt>
                <c:pt idx="14">
                  <c:v>8.9815999999999985</c:v>
                </c:pt>
                <c:pt idx="15">
                  <c:v>9.3732000000000006</c:v>
                </c:pt>
                <c:pt idx="16">
                  <c:v>9.6279000000000003</c:v>
                </c:pt>
                <c:pt idx="17">
                  <c:v>9.8962000000000003</c:v>
                </c:pt>
                <c:pt idx="18">
                  <c:v>10.3154</c:v>
                </c:pt>
                <c:pt idx="19">
                  <c:v>10.7476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94-4E8A-9581-87440A4DCE0E}"/>
            </c:ext>
          </c:extLst>
        </c:ser>
        <c:ser>
          <c:idx val="0"/>
          <c:order val="3"/>
          <c:tx>
            <c:v>AFGROW solution using a higher resolution Beta table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comparison!$BH$8:$BH$300</c:f>
              <c:numCache>
                <c:formatCode>General</c:formatCode>
                <c:ptCount val="293"/>
                <c:pt idx="0">
                  <c:v>0</c:v>
                </c:pt>
                <c:pt idx="1">
                  <c:v>320</c:v>
                </c:pt>
                <c:pt idx="2">
                  <c:v>640</c:v>
                </c:pt>
                <c:pt idx="3">
                  <c:v>958</c:v>
                </c:pt>
                <c:pt idx="4">
                  <c:v>1275</c:v>
                </c:pt>
                <c:pt idx="5">
                  <c:v>1591</c:v>
                </c:pt>
                <c:pt idx="6">
                  <c:v>1905</c:v>
                </c:pt>
                <c:pt idx="7">
                  <c:v>2218</c:v>
                </c:pt>
                <c:pt idx="8">
                  <c:v>2529</c:v>
                </c:pt>
                <c:pt idx="9">
                  <c:v>2839</c:v>
                </c:pt>
                <c:pt idx="10">
                  <c:v>3148</c:v>
                </c:pt>
                <c:pt idx="11">
                  <c:v>3455</c:v>
                </c:pt>
                <c:pt idx="12">
                  <c:v>3761</c:v>
                </c:pt>
                <c:pt idx="13">
                  <c:v>4066</c:v>
                </c:pt>
                <c:pt idx="14">
                  <c:v>4370</c:v>
                </c:pt>
                <c:pt idx="15">
                  <c:v>4672</c:v>
                </c:pt>
                <c:pt idx="16">
                  <c:v>4973</c:v>
                </c:pt>
                <c:pt idx="17">
                  <c:v>5272</c:v>
                </c:pt>
                <c:pt idx="18">
                  <c:v>5570</c:v>
                </c:pt>
                <c:pt idx="19">
                  <c:v>5866</c:v>
                </c:pt>
                <c:pt idx="20">
                  <c:v>6161</c:v>
                </c:pt>
                <c:pt idx="21">
                  <c:v>6455</c:v>
                </c:pt>
                <c:pt idx="22">
                  <c:v>6747</c:v>
                </c:pt>
                <c:pt idx="23">
                  <c:v>7038</c:v>
                </c:pt>
                <c:pt idx="24">
                  <c:v>7328</c:v>
                </c:pt>
                <c:pt idx="25">
                  <c:v>7617</c:v>
                </c:pt>
                <c:pt idx="26">
                  <c:v>7905</c:v>
                </c:pt>
                <c:pt idx="27">
                  <c:v>8192</c:v>
                </c:pt>
                <c:pt idx="28">
                  <c:v>8478</c:v>
                </c:pt>
                <c:pt idx="29">
                  <c:v>8763</c:v>
                </c:pt>
                <c:pt idx="30">
                  <c:v>9047</c:v>
                </c:pt>
                <c:pt idx="31">
                  <c:v>9330</c:v>
                </c:pt>
                <c:pt idx="32">
                  <c:v>9612</c:v>
                </c:pt>
                <c:pt idx="33">
                  <c:v>9893</c:v>
                </c:pt>
                <c:pt idx="34">
                  <c:v>10000</c:v>
                </c:pt>
                <c:pt idx="35">
                  <c:v>11447</c:v>
                </c:pt>
                <c:pt idx="36">
                  <c:v>12889</c:v>
                </c:pt>
                <c:pt idx="37">
                  <c:v>14319</c:v>
                </c:pt>
                <c:pt idx="38">
                  <c:v>15000</c:v>
                </c:pt>
                <c:pt idx="39">
                  <c:v>15275</c:v>
                </c:pt>
                <c:pt idx="40">
                  <c:v>15548</c:v>
                </c:pt>
                <c:pt idx="41">
                  <c:v>15819</c:v>
                </c:pt>
                <c:pt idx="42">
                  <c:v>16090</c:v>
                </c:pt>
                <c:pt idx="43">
                  <c:v>16360</c:v>
                </c:pt>
                <c:pt idx="44">
                  <c:v>16628</c:v>
                </c:pt>
                <c:pt idx="45">
                  <c:v>16895</c:v>
                </c:pt>
                <c:pt idx="46">
                  <c:v>17161</c:v>
                </c:pt>
                <c:pt idx="47">
                  <c:v>17425</c:v>
                </c:pt>
                <c:pt idx="48">
                  <c:v>17688</c:v>
                </c:pt>
                <c:pt idx="49">
                  <c:v>17949</c:v>
                </c:pt>
                <c:pt idx="50">
                  <c:v>18209</c:v>
                </c:pt>
                <c:pt idx="51">
                  <c:v>18468</c:v>
                </c:pt>
                <c:pt idx="52">
                  <c:v>18726</c:v>
                </c:pt>
                <c:pt idx="53">
                  <c:v>18982</c:v>
                </c:pt>
                <c:pt idx="54">
                  <c:v>19237</c:v>
                </c:pt>
                <c:pt idx="55">
                  <c:v>19491</c:v>
                </c:pt>
                <c:pt idx="56">
                  <c:v>19744</c:v>
                </c:pt>
                <c:pt idx="57">
                  <c:v>19996</c:v>
                </c:pt>
                <c:pt idx="58">
                  <c:v>20247</c:v>
                </c:pt>
                <c:pt idx="59">
                  <c:v>20497</c:v>
                </c:pt>
                <c:pt idx="60">
                  <c:v>20744</c:v>
                </c:pt>
                <c:pt idx="61">
                  <c:v>20990</c:v>
                </c:pt>
                <c:pt idx="62">
                  <c:v>21236</c:v>
                </c:pt>
                <c:pt idx="63">
                  <c:v>21481</c:v>
                </c:pt>
                <c:pt idx="64">
                  <c:v>21725</c:v>
                </c:pt>
                <c:pt idx="65">
                  <c:v>21968</c:v>
                </c:pt>
                <c:pt idx="66">
                  <c:v>22210</c:v>
                </c:pt>
                <c:pt idx="67">
                  <c:v>22451</c:v>
                </c:pt>
                <c:pt idx="68">
                  <c:v>22692</c:v>
                </c:pt>
                <c:pt idx="69">
                  <c:v>22932</c:v>
                </c:pt>
                <c:pt idx="70">
                  <c:v>23171</c:v>
                </c:pt>
                <c:pt idx="71">
                  <c:v>23409</c:v>
                </c:pt>
                <c:pt idx="72">
                  <c:v>23646</c:v>
                </c:pt>
                <c:pt idx="73">
                  <c:v>23883</c:v>
                </c:pt>
                <c:pt idx="74">
                  <c:v>24119</c:v>
                </c:pt>
                <c:pt idx="75">
                  <c:v>24354</c:v>
                </c:pt>
                <c:pt idx="76">
                  <c:v>24588</c:v>
                </c:pt>
                <c:pt idx="77">
                  <c:v>24820</c:v>
                </c:pt>
                <c:pt idx="78">
                  <c:v>25000</c:v>
                </c:pt>
                <c:pt idx="79">
                  <c:v>26190</c:v>
                </c:pt>
                <c:pt idx="80">
                  <c:v>27367</c:v>
                </c:pt>
                <c:pt idx="81">
                  <c:v>28537</c:v>
                </c:pt>
                <c:pt idx="82">
                  <c:v>29699</c:v>
                </c:pt>
                <c:pt idx="83">
                  <c:v>30000</c:v>
                </c:pt>
                <c:pt idx="84">
                  <c:v>30223</c:v>
                </c:pt>
                <c:pt idx="85">
                  <c:v>30445</c:v>
                </c:pt>
                <c:pt idx="86">
                  <c:v>30665</c:v>
                </c:pt>
                <c:pt idx="87">
                  <c:v>30884</c:v>
                </c:pt>
                <c:pt idx="88">
                  <c:v>31101</c:v>
                </c:pt>
                <c:pt idx="89">
                  <c:v>31317</c:v>
                </c:pt>
                <c:pt idx="90">
                  <c:v>31531</c:v>
                </c:pt>
                <c:pt idx="91">
                  <c:v>31744</c:v>
                </c:pt>
                <c:pt idx="92">
                  <c:v>31956</c:v>
                </c:pt>
                <c:pt idx="93">
                  <c:v>32167</c:v>
                </c:pt>
                <c:pt idx="94">
                  <c:v>32377</c:v>
                </c:pt>
                <c:pt idx="95">
                  <c:v>32586</c:v>
                </c:pt>
                <c:pt idx="96">
                  <c:v>32793</c:v>
                </c:pt>
                <c:pt idx="97">
                  <c:v>32999</c:v>
                </c:pt>
                <c:pt idx="98">
                  <c:v>33204</c:v>
                </c:pt>
                <c:pt idx="99">
                  <c:v>33408</c:v>
                </c:pt>
                <c:pt idx="100">
                  <c:v>33611</c:v>
                </c:pt>
                <c:pt idx="101">
                  <c:v>33814</c:v>
                </c:pt>
                <c:pt idx="102">
                  <c:v>34016</c:v>
                </c:pt>
                <c:pt idx="103">
                  <c:v>34217</c:v>
                </c:pt>
                <c:pt idx="104">
                  <c:v>34417</c:v>
                </c:pt>
                <c:pt idx="105">
                  <c:v>34616</c:v>
                </c:pt>
                <c:pt idx="106">
                  <c:v>34814</c:v>
                </c:pt>
                <c:pt idx="107">
                  <c:v>35012</c:v>
                </c:pt>
                <c:pt idx="108">
                  <c:v>35209</c:v>
                </c:pt>
                <c:pt idx="109">
                  <c:v>35405</c:v>
                </c:pt>
                <c:pt idx="110">
                  <c:v>35600</c:v>
                </c:pt>
                <c:pt idx="111">
                  <c:v>35794</c:v>
                </c:pt>
                <c:pt idx="112">
                  <c:v>35987</c:v>
                </c:pt>
                <c:pt idx="113">
                  <c:v>36180</c:v>
                </c:pt>
                <c:pt idx="114">
                  <c:v>36371</c:v>
                </c:pt>
                <c:pt idx="115">
                  <c:v>36561</c:v>
                </c:pt>
                <c:pt idx="116">
                  <c:v>36749</c:v>
                </c:pt>
                <c:pt idx="117">
                  <c:v>36936</c:v>
                </c:pt>
                <c:pt idx="118">
                  <c:v>37122</c:v>
                </c:pt>
                <c:pt idx="119">
                  <c:v>37307</c:v>
                </c:pt>
                <c:pt idx="120">
                  <c:v>37491</c:v>
                </c:pt>
                <c:pt idx="121">
                  <c:v>37674</c:v>
                </c:pt>
                <c:pt idx="122">
                  <c:v>37856</c:v>
                </c:pt>
                <c:pt idx="123">
                  <c:v>38040</c:v>
                </c:pt>
                <c:pt idx="124">
                  <c:v>38222</c:v>
                </c:pt>
                <c:pt idx="125">
                  <c:v>38403</c:v>
                </c:pt>
                <c:pt idx="126">
                  <c:v>38583</c:v>
                </c:pt>
                <c:pt idx="127">
                  <c:v>38762</c:v>
                </c:pt>
                <c:pt idx="128">
                  <c:v>38940</c:v>
                </c:pt>
                <c:pt idx="129">
                  <c:v>39116</c:v>
                </c:pt>
                <c:pt idx="130">
                  <c:v>39291</c:v>
                </c:pt>
                <c:pt idx="131">
                  <c:v>39465</c:v>
                </c:pt>
                <c:pt idx="132">
                  <c:v>39638</c:v>
                </c:pt>
                <c:pt idx="133">
                  <c:v>39810</c:v>
                </c:pt>
                <c:pt idx="134">
                  <c:v>39981</c:v>
                </c:pt>
                <c:pt idx="135">
                  <c:v>40000</c:v>
                </c:pt>
                <c:pt idx="136">
                  <c:v>40880</c:v>
                </c:pt>
                <c:pt idx="137">
                  <c:v>41756</c:v>
                </c:pt>
                <c:pt idx="138">
                  <c:v>42628</c:v>
                </c:pt>
                <c:pt idx="139">
                  <c:v>43496</c:v>
                </c:pt>
                <c:pt idx="140">
                  <c:v>44360</c:v>
                </c:pt>
                <c:pt idx="141">
                  <c:v>45000</c:v>
                </c:pt>
                <c:pt idx="142">
                  <c:v>45166</c:v>
                </c:pt>
                <c:pt idx="143">
                  <c:v>45331</c:v>
                </c:pt>
                <c:pt idx="144">
                  <c:v>45495</c:v>
                </c:pt>
                <c:pt idx="145">
                  <c:v>45659</c:v>
                </c:pt>
                <c:pt idx="146">
                  <c:v>45822</c:v>
                </c:pt>
                <c:pt idx="147">
                  <c:v>45984</c:v>
                </c:pt>
                <c:pt idx="148">
                  <c:v>46144</c:v>
                </c:pt>
                <c:pt idx="149">
                  <c:v>46303</c:v>
                </c:pt>
                <c:pt idx="150">
                  <c:v>46461</c:v>
                </c:pt>
                <c:pt idx="151">
                  <c:v>46618</c:v>
                </c:pt>
                <c:pt idx="152">
                  <c:v>46775</c:v>
                </c:pt>
                <c:pt idx="153">
                  <c:v>46931</c:v>
                </c:pt>
                <c:pt idx="154">
                  <c:v>47087</c:v>
                </c:pt>
                <c:pt idx="155">
                  <c:v>47242</c:v>
                </c:pt>
                <c:pt idx="156">
                  <c:v>47397</c:v>
                </c:pt>
                <c:pt idx="157">
                  <c:v>47552</c:v>
                </c:pt>
                <c:pt idx="158">
                  <c:v>47706</c:v>
                </c:pt>
                <c:pt idx="159">
                  <c:v>47859</c:v>
                </c:pt>
                <c:pt idx="160">
                  <c:v>48011</c:v>
                </c:pt>
                <c:pt idx="161">
                  <c:v>48162</c:v>
                </c:pt>
                <c:pt idx="162">
                  <c:v>48312</c:v>
                </c:pt>
                <c:pt idx="163">
                  <c:v>48461</c:v>
                </c:pt>
                <c:pt idx="164">
                  <c:v>48609</c:v>
                </c:pt>
                <c:pt idx="165">
                  <c:v>48756</c:v>
                </c:pt>
                <c:pt idx="166">
                  <c:v>48902</c:v>
                </c:pt>
                <c:pt idx="167">
                  <c:v>49048</c:v>
                </c:pt>
                <c:pt idx="168">
                  <c:v>49193</c:v>
                </c:pt>
                <c:pt idx="169">
                  <c:v>49338</c:v>
                </c:pt>
                <c:pt idx="170">
                  <c:v>49482</c:v>
                </c:pt>
                <c:pt idx="171">
                  <c:v>49625</c:v>
                </c:pt>
                <c:pt idx="172">
                  <c:v>49768</c:v>
                </c:pt>
                <c:pt idx="173">
                  <c:v>49910</c:v>
                </c:pt>
                <c:pt idx="174">
                  <c:v>50052</c:v>
                </c:pt>
                <c:pt idx="175">
                  <c:v>50193</c:v>
                </c:pt>
                <c:pt idx="176">
                  <c:v>50333</c:v>
                </c:pt>
                <c:pt idx="177">
                  <c:v>50472</c:v>
                </c:pt>
                <c:pt idx="178">
                  <c:v>50610</c:v>
                </c:pt>
                <c:pt idx="179">
                  <c:v>50747</c:v>
                </c:pt>
                <c:pt idx="180">
                  <c:v>50883</c:v>
                </c:pt>
                <c:pt idx="181">
                  <c:v>51018</c:v>
                </c:pt>
                <c:pt idx="182">
                  <c:v>51152</c:v>
                </c:pt>
                <c:pt idx="183">
                  <c:v>51285</c:v>
                </c:pt>
                <c:pt idx="184">
                  <c:v>51417</c:v>
                </c:pt>
                <c:pt idx="185">
                  <c:v>51548</c:v>
                </c:pt>
                <c:pt idx="186">
                  <c:v>51678</c:v>
                </c:pt>
                <c:pt idx="187">
                  <c:v>51807</c:v>
                </c:pt>
                <c:pt idx="188">
                  <c:v>51936</c:v>
                </c:pt>
                <c:pt idx="189">
                  <c:v>52064</c:v>
                </c:pt>
              </c:numCache>
            </c:numRef>
          </c:xVal>
          <c:yVal>
            <c:numRef>
              <c:f>comparison!$BJ$8:$BJ$300</c:f>
              <c:numCache>
                <c:formatCode>General</c:formatCode>
                <c:ptCount val="293"/>
                <c:pt idx="0">
                  <c:v>4.9800000000000004</c:v>
                </c:pt>
                <c:pt idx="1">
                  <c:v>5.0039000000000007</c:v>
                </c:pt>
                <c:pt idx="2">
                  <c:v>5.0280000000000005</c:v>
                </c:pt>
                <c:pt idx="3">
                  <c:v>5.0521000000000003</c:v>
                </c:pt>
                <c:pt idx="4">
                  <c:v>5.0763999999999996</c:v>
                </c:pt>
                <c:pt idx="5">
                  <c:v>5.1007999999999996</c:v>
                </c:pt>
                <c:pt idx="6">
                  <c:v>5.1251999999999995</c:v>
                </c:pt>
                <c:pt idx="7">
                  <c:v>5.1498000000000008</c:v>
                </c:pt>
                <c:pt idx="8">
                  <c:v>5.1744000000000003</c:v>
                </c:pt>
                <c:pt idx="9">
                  <c:v>5.1990999999999996</c:v>
                </c:pt>
                <c:pt idx="10">
                  <c:v>5.2239000000000004</c:v>
                </c:pt>
                <c:pt idx="11">
                  <c:v>5.2487999999999992</c:v>
                </c:pt>
                <c:pt idx="12">
                  <c:v>5.2736999999999998</c:v>
                </c:pt>
                <c:pt idx="13">
                  <c:v>5.2987000000000002</c:v>
                </c:pt>
                <c:pt idx="14">
                  <c:v>5.3238000000000003</c:v>
                </c:pt>
                <c:pt idx="15">
                  <c:v>5.3489999999999993</c:v>
                </c:pt>
                <c:pt idx="16">
                  <c:v>5.3742000000000001</c:v>
                </c:pt>
                <c:pt idx="17">
                  <c:v>5.3994999999999997</c:v>
                </c:pt>
                <c:pt idx="18">
                  <c:v>5.4249000000000001</c:v>
                </c:pt>
                <c:pt idx="19">
                  <c:v>5.4504000000000001</c:v>
                </c:pt>
                <c:pt idx="20">
                  <c:v>5.4758999999999993</c:v>
                </c:pt>
                <c:pt idx="21">
                  <c:v>5.5015999999999998</c:v>
                </c:pt>
                <c:pt idx="22">
                  <c:v>5.5272999999999994</c:v>
                </c:pt>
                <c:pt idx="23">
                  <c:v>5.5530999999999997</c:v>
                </c:pt>
                <c:pt idx="24">
                  <c:v>5.5789999999999997</c:v>
                </c:pt>
                <c:pt idx="25">
                  <c:v>5.6051000000000002</c:v>
                </c:pt>
                <c:pt idx="26">
                  <c:v>5.6312000000000006</c:v>
                </c:pt>
                <c:pt idx="27">
                  <c:v>5.6574</c:v>
                </c:pt>
                <c:pt idx="28">
                  <c:v>5.6837</c:v>
                </c:pt>
                <c:pt idx="29">
                  <c:v>5.7100999999999997</c:v>
                </c:pt>
                <c:pt idx="30">
                  <c:v>5.7365999999999993</c:v>
                </c:pt>
                <c:pt idx="31">
                  <c:v>5.7633000000000001</c:v>
                </c:pt>
                <c:pt idx="32">
                  <c:v>5.79</c:v>
                </c:pt>
                <c:pt idx="33">
                  <c:v>5.8167999999999997</c:v>
                </c:pt>
                <c:pt idx="34">
                  <c:v>5.8270999999999997</c:v>
                </c:pt>
                <c:pt idx="35">
                  <c:v>5.8540000000000001</c:v>
                </c:pt>
                <c:pt idx="36">
                  <c:v>5.8810000000000002</c:v>
                </c:pt>
                <c:pt idx="37">
                  <c:v>5.9081000000000001</c:v>
                </c:pt>
                <c:pt idx="38">
                  <c:v>5.9211</c:v>
                </c:pt>
                <c:pt idx="39">
                  <c:v>5.9484000000000004</c:v>
                </c:pt>
                <c:pt idx="40">
                  <c:v>5.9757999999999996</c:v>
                </c:pt>
                <c:pt idx="41">
                  <c:v>6.0032000000000005</c:v>
                </c:pt>
                <c:pt idx="42">
                  <c:v>6.0308999999999999</c:v>
                </c:pt>
                <c:pt idx="43">
                  <c:v>6.0587</c:v>
                </c:pt>
                <c:pt idx="44">
                  <c:v>6.0865</c:v>
                </c:pt>
                <c:pt idx="45">
                  <c:v>6.1143999999999998</c:v>
                </c:pt>
                <c:pt idx="46">
                  <c:v>6.1425000000000001</c:v>
                </c:pt>
                <c:pt idx="47">
                  <c:v>6.1707000000000001</c:v>
                </c:pt>
                <c:pt idx="48">
                  <c:v>6.1989999999999998</c:v>
                </c:pt>
                <c:pt idx="49">
                  <c:v>6.2272999999999996</c:v>
                </c:pt>
                <c:pt idx="50">
                  <c:v>6.2557</c:v>
                </c:pt>
                <c:pt idx="51">
                  <c:v>6.2843</c:v>
                </c:pt>
                <c:pt idx="52">
                  <c:v>6.3129</c:v>
                </c:pt>
                <c:pt idx="53">
                  <c:v>6.3416000000000006</c:v>
                </c:pt>
                <c:pt idx="54">
                  <c:v>6.3702999999999994</c:v>
                </c:pt>
                <c:pt idx="55">
                  <c:v>6.3990999999999998</c:v>
                </c:pt>
                <c:pt idx="56">
                  <c:v>6.4279999999999999</c:v>
                </c:pt>
                <c:pt idx="57">
                  <c:v>6.4569999999999999</c:v>
                </c:pt>
                <c:pt idx="58">
                  <c:v>6.4860999999999995</c:v>
                </c:pt>
                <c:pt idx="59">
                  <c:v>6.5151999999999992</c:v>
                </c:pt>
                <c:pt idx="60">
                  <c:v>6.5443999999999996</c:v>
                </c:pt>
                <c:pt idx="61">
                  <c:v>6.5735999999999999</c:v>
                </c:pt>
                <c:pt idx="62">
                  <c:v>6.6030999999999995</c:v>
                </c:pt>
                <c:pt idx="63">
                  <c:v>6.6326999999999998</c:v>
                </c:pt>
                <c:pt idx="64">
                  <c:v>6.6623000000000001</c:v>
                </c:pt>
                <c:pt idx="65">
                  <c:v>6.6920999999999999</c:v>
                </c:pt>
                <c:pt idx="66">
                  <c:v>6.7219999999999995</c:v>
                </c:pt>
                <c:pt idx="67">
                  <c:v>6.7520999999999995</c:v>
                </c:pt>
                <c:pt idx="68">
                  <c:v>6.7823000000000002</c:v>
                </c:pt>
                <c:pt idx="69">
                  <c:v>6.8126000000000007</c:v>
                </c:pt>
                <c:pt idx="70">
                  <c:v>6.8431000000000006</c:v>
                </c:pt>
                <c:pt idx="71">
                  <c:v>6.8737000000000004</c:v>
                </c:pt>
                <c:pt idx="72">
                  <c:v>6.9043999999999999</c:v>
                </c:pt>
                <c:pt idx="73">
                  <c:v>6.9352999999999998</c:v>
                </c:pt>
                <c:pt idx="74">
                  <c:v>6.9662999999999995</c:v>
                </c:pt>
                <c:pt idx="75">
                  <c:v>6.9973999999999998</c:v>
                </c:pt>
                <c:pt idx="76">
                  <c:v>7.0286999999999997</c:v>
                </c:pt>
                <c:pt idx="77">
                  <c:v>7.0600000000000005</c:v>
                </c:pt>
                <c:pt idx="78">
                  <c:v>7.0844999999999994</c:v>
                </c:pt>
                <c:pt idx="79">
                  <c:v>7.1158999999999999</c:v>
                </c:pt>
                <c:pt idx="80">
                  <c:v>7.1472999999999995</c:v>
                </c:pt>
                <c:pt idx="81">
                  <c:v>7.1787000000000001</c:v>
                </c:pt>
                <c:pt idx="82">
                  <c:v>7.2103000000000002</c:v>
                </c:pt>
                <c:pt idx="83">
                  <c:v>7.2184999999999997</c:v>
                </c:pt>
                <c:pt idx="84">
                  <c:v>7.2502000000000004</c:v>
                </c:pt>
                <c:pt idx="85">
                  <c:v>7.282</c:v>
                </c:pt>
                <c:pt idx="86">
                  <c:v>7.3139000000000003</c:v>
                </c:pt>
                <c:pt idx="87">
                  <c:v>7.3458000000000006</c:v>
                </c:pt>
                <c:pt idx="88">
                  <c:v>7.3778000000000006</c:v>
                </c:pt>
                <c:pt idx="89">
                  <c:v>7.4098999999999995</c:v>
                </c:pt>
                <c:pt idx="90">
                  <c:v>7.4420000000000002</c:v>
                </c:pt>
                <c:pt idx="91">
                  <c:v>7.4742000000000006</c:v>
                </c:pt>
                <c:pt idx="92">
                  <c:v>7.5065</c:v>
                </c:pt>
                <c:pt idx="93">
                  <c:v>7.5389999999999997</c:v>
                </c:pt>
                <c:pt idx="94">
                  <c:v>7.5716000000000001</c:v>
                </c:pt>
                <c:pt idx="95">
                  <c:v>7.6044</c:v>
                </c:pt>
                <c:pt idx="96">
                  <c:v>7.6371000000000002</c:v>
                </c:pt>
                <c:pt idx="97">
                  <c:v>7.67</c:v>
                </c:pt>
                <c:pt idx="98">
                  <c:v>7.7029000000000005</c:v>
                </c:pt>
                <c:pt idx="99">
                  <c:v>7.7359</c:v>
                </c:pt>
                <c:pt idx="100">
                  <c:v>7.7690000000000001</c:v>
                </c:pt>
                <c:pt idx="101">
                  <c:v>7.8024000000000004</c:v>
                </c:pt>
                <c:pt idx="102">
                  <c:v>7.8358000000000008</c:v>
                </c:pt>
                <c:pt idx="103">
                  <c:v>7.8692999999999991</c:v>
                </c:pt>
                <c:pt idx="104">
                  <c:v>7.9028999999999989</c:v>
                </c:pt>
                <c:pt idx="105">
                  <c:v>7.9366000000000003</c:v>
                </c:pt>
                <c:pt idx="106">
                  <c:v>7.9702999999999999</c:v>
                </c:pt>
                <c:pt idx="107">
                  <c:v>8.0043000000000006</c:v>
                </c:pt>
                <c:pt idx="108">
                  <c:v>8.0383999999999993</c:v>
                </c:pt>
                <c:pt idx="109">
                  <c:v>8.0725999999999996</c:v>
                </c:pt>
                <c:pt idx="110">
                  <c:v>8.1068999999999996</c:v>
                </c:pt>
                <c:pt idx="111">
                  <c:v>8.1411999999999995</c:v>
                </c:pt>
                <c:pt idx="112">
                  <c:v>8.1755999999999993</c:v>
                </c:pt>
                <c:pt idx="113">
                  <c:v>8.2103000000000002</c:v>
                </c:pt>
                <c:pt idx="114">
                  <c:v>8.2448999999999995</c:v>
                </c:pt>
                <c:pt idx="115">
                  <c:v>8.2797000000000001</c:v>
                </c:pt>
                <c:pt idx="116">
                  <c:v>8.3143999999999991</c:v>
                </c:pt>
                <c:pt idx="117">
                  <c:v>8.3491</c:v>
                </c:pt>
                <c:pt idx="118">
                  <c:v>8.3840000000000003</c:v>
                </c:pt>
                <c:pt idx="119">
                  <c:v>8.4189999999999987</c:v>
                </c:pt>
                <c:pt idx="120">
                  <c:v>8.4541000000000004</c:v>
                </c:pt>
                <c:pt idx="121">
                  <c:v>8.4893000000000001</c:v>
                </c:pt>
                <c:pt idx="122">
                  <c:v>8.5245999999999995</c:v>
                </c:pt>
                <c:pt idx="123">
                  <c:v>8.5605999999999991</c:v>
                </c:pt>
                <c:pt idx="124">
                  <c:v>8.5965000000000007</c:v>
                </c:pt>
                <c:pt idx="125">
                  <c:v>8.6324000000000005</c:v>
                </c:pt>
                <c:pt idx="126">
                  <c:v>8.6685000000000016</c:v>
                </c:pt>
                <c:pt idx="127">
                  <c:v>8.7048000000000005</c:v>
                </c:pt>
                <c:pt idx="128">
                  <c:v>8.7410999999999994</c:v>
                </c:pt>
                <c:pt idx="129">
                  <c:v>8.7773000000000003</c:v>
                </c:pt>
                <c:pt idx="130">
                  <c:v>8.8137000000000008</c:v>
                </c:pt>
                <c:pt idx="131">
                  <c:v>8.850200000000001</c:v>
                </c:pt>
                <c:pt idx="132">
                  <c:v>8.8868000000000009</c:v>
                </c:pt>
                <c:pt idx="133">
                  <c:v>8.9234999999999989</c:v>
                </c:pt>
                <c:pt idx="134">
                  <c:v>8.9602000000000004</c:v>
                </c:pt>
                <c:pt idx="135">
                  <c:v>8.9642999999999997</c:v>
                </c:pt>
                <c:pt idx="136">
                  <c:v>9.0012000000000008</c:v>
                </c:pt>
                <c:pt idx="137">
                  <c:v>9.0381</c:v>
                </c:pt>
                <c:pt idx="138">
                  <c:v>9.0752000000000006</c:v>
                </c:pt>
                <c:pt idx="139">
                  <c:v>9.1122999999999994</c:v>
                </c:pt>
                <c:pt idx="140">
                  <c:v>9.1496000000000013</c:v>
                </c:pt>
                <c:pt idx="141">
                  <c:v>9.1774000000000004</c:v>
                </c:pt>
                <c:pt idx="142">
                  <c:v>9.2149000000000001</c:v>
                </c:pt>
                <c:pt idx="143">
                  <c:v>9.2525999999999993</c:v>
                </c:pt>
                <c:pt idx="144">
                  <c:v>9.2902000000000005</c:v>
                </c:pt>
                <c:pt idx="145">
                  <c:v>9.3282000000000007</c:v>
                </c:pt>
                <c:pt idx="146">
                  <c:v>9.3661999999999992</c:v>
                </c:pt>
                <c:pt idx="147">
                  <c:v>9.404300000000001</c:v>
                </c:pt>
                <c:pt idx="148">
                  <c:v>9.4421999999999997</c:v>
                </c:pt>
                <c:pt idx="149">
                  <c:v>9.4802</c:v>
                </c:pt>
                <c:pt idx="150">
                  <c:v>9.5181999999999984</c:v>
                </c:pt>
                <c:pt idx="151">
                  <c:v>9.5563000000000002</c:v>
                </c:pt>
                <c:pt idx="152">
                  <c:v>9.5946999999999996</c:v>
                </c:pt>
                <c:pt idx="153">
                  <c:v>9.6332000000000004</c:v>
                </c:pt>
                <c:pt idx="154">
                  <c:v>9.6720000000000006</c:v>
                </c:pt>
                <c:pt idx="155">
                  <c:v>9.7109000000000005</c:v>
                </c:pt>
                <c:pt idx="156">
                  <c:v>9.7500999999999998</c:v>
                </c:pt>
                <c:pt idx="157">
                  <c:v>9.7896999999999998</c:v>
                </c:pt>
                <c:pt idx="158">
                  <c:v>9.8292999999999999</c:v>
                </c:pt>
                <c:pt idx="159">
                  <c:v>9.8689999999999998</c:v>
                </c:pt>
                <c:pt idx="160">
                  <c:v>9.9088000000000012</c:v>
                </c:pt>
                <c:pt idx="161">
                  <c:v>9.9486000000000008</c:v>
                </c:pt>
                <c:pt idx="162">
                  <c:v>9.9885999999999999</c:v>
                </c:pt>
                <c:pt idx="163">
                  <c:v>10.028600000000001</c:v>
                </c:pt>
                <c:pt idx="164">
                  <c:v>10.0686</c:v>
                </c:pt>
                <c:pt idx="165">
                  <c:v>10.108799999999999</c:v>
                </c:pt>
                <c:pt idx="166">
                  <c:v>10.149000000000001</c:v>
                </c:pt>
                <c:pt idx="167">
                  <c:v>10.189500000000001</c:v>
                </c:pt>
                <c:pt idx="168">
                  <c:v>10.229999999999999</c:v>
                </c:pt>
                <c:pt idx="169">
                  <c:v>10.270799999999999</c:v>
                </c:pt>
                <c:pt idx="170">
                  <c:v>10.3117</c:v>
                </c:pt>
                <c:pt idx="171">
                  <c:v>10.352600000000001</c:v>
                </c:pt>
                <c:pt idx="172">
                  <c:v>10.393800000000001</c:v>
                </c:pt>
                <c:pt idx="173">
                  <c:v>10.435099999999998</c:v>
                </c:pt>
                <c:pt idx="174">
                  <c:v>10.476600000000001</c:v>
                </c:pt>
                <c:pt idx="175">
                  <c:v>10.5182</c:v>
                </c:pt>
                <c:pt idx="176">
                  <c:v>10.559799999999999</c:v>
                </c:pt>
                <c:pt idx="177">
                  <c:v>10.6014</c:v>
                </c:pt>
                <c:pt idx="178">
                  <c:v>10.6431</c:v>
                </c:pt>
                <c:pt idx="179">
                  <c:v>10.684699999999999</c:v>
                </c:pt>
                <c:pt idx="180">
                  <c:v>10.7264</c:v>
                </c:pt>
                <c:pt idx="181">
                  <c:v>10.768000000000001</c:v>
                </c:pt>
                <c:pt idx="182">
                  <c:v>10.809699999999999</c:v>
                </c:pt>
                <c:pt idx="183">
                  <c:v>10.8514</c:v>
                </c:pt>
                <c:pt idx="184">
                  <c:v>10.893099999999999</c:v>
                </c:pt>
                <c:pt idx="185">
                  <c:v>10.934700000000001</c:v>
                </c:pt>
                <c:pt idx="186">
                  <c:v>10.9764</c:v>
                </c:pt>
                <c:pt idx="187">
                  <c:v>11.018099999999999</c:v>
                </c:pt>
                <c:pt idx="188">
                  <c:v>11.0602</c:v>
                </c:pt>
                <c:pt idx="189">
                  <c:v>11.102499999999999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971-40A0-8DB6-ED447CE29098}"/>
            </c:ext>
          </c:extLst>
        </c:ser>
        <c:ser>
          <c:idx val="2"/>
          <c:order val="4"/>
          <c:tx>
            <c:v>AFGROW solution using a lower resolution Beta table</c:v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comparison!$AZ$8:$AZ$300</c:f>
              <c:numCache>
                <c:formatCode>General</c:formatCode>
                <c:ptCount val="293"/>
                <c:pt idx="0">
                  <c:v>0</c:v>
                </c:pt>
                <c:pt idx="1">
                  <c:v>317</c:v>
                </c:pt>
                <c:pt idx="2">
                  <c:v>632</c:v>
                </c:pt>
                <c:pt idx="3">
                  <c:v>947</c:v>
                </c:pt>
                <c:pt idx="4">
                  <c:v>1261</c:v>
                </c:pt>
                <c:pt idx="5">
                  <c:v>1575</c:v>
                </c:pt>
                <c:pt idx="6">
                  <c:v>1888</c:v>
                </c:pt>
                <c:pt idx="7">
                  <c:v>2201</c:v>
                </c:pt>
                <c:pt idx="8">
                  <c:v>2513</c:v>
                </c:pt>
                <c:pt idx="9">
                  <c:v>2825</c:v>
                </c:pt>
                <c:pt idx="10">
                  <c:v>3137</c:v>
                </c:pt>
                <c:pt idx="11">
                  <c:v>3448</c:v>
                </c:pt>
                <c:pt idx="12">
                  <c:v>3759</c:v>
                </c:pt>
                <c:pt idx="13">
                  <c:v>4069</c:v>
                </c:pt>
                <c:pt idx="14">
                  <c:v>4379</c:v>
                </c:pt>
                <c:pt idx="15">
                  <c:v>4688</c:v>
                </c:pt>
                <c:pt idx="16">
                  <c:v>4997</c:v>
                </c:pt>
                <c:pt idx="17">
                  <c:v>5305</c:v>
                </c:pt>
                <c:pt idx="18">
                  <c:v>5613</c:v>
                </c:pt>
                <c:pt idx="19">
                  <c:v>5920</c:v>
                </c:pt>
                <c:pt idx="20">
                  <c:v>6227</c:v>
                </c:pt>
                <c:pt idx="21">
                  <c:v>6533</c:v>
                </c:pt>
                <c:pt idx="22">
                  <c:v>6839</c:v>
                </c:pt>
                <c:pt idx="23">
                  <c:v>7143</c:v>
                </c:pt>
                <c:pt idx="24">
                  <c:v>7445</c:v>
                </c:pt>
                <c:pt idx="25">
                  <c:v>7745</c:v>
                </c:pt>
                <c:pt idx="26">
                  <c:v>8043</c:v>
                </c:pt>
                <c:pt idx="27">
                  <c:v>8339</c:v>
                </c:pt>
                <c:pt idx="28">
                  <c:v>8634</c:v>
                </c:pt>
                <c:pt idx="29">
                  <c:v>8927</c:v>
                </c:pt>
                <c:pt idx="30">
                  <c:v>9218</c:v>
                </c:pt>
                <c:pt idx="31">
                  <c:v>9507</c:v>
                </c:pt>
                <c:pt idx="32">
                  <c:v>9794</c:v>
                </c:pt>
                <c:pt idx="33">
                  <c:v>10000</c:v>
                </c:pt>
                <c:pt idx="34">
                  <c:v>11472</c:v>
                </c:pt>
                <c:pt idx="35">
                  <c:v>12930</c:v>
                </c:pt>
                <c:pt idx="36">
                  <c:v>14379</c:v>
                </c:pt>
                <c:pt idx="37">
                  <c:v>15000</c:v>
                </c:pt>
                <c:pt idx="38">
                  <c:v>15278</c:v>
                </c:pt>
                <c:pt idx="39">
                  <c:v>15554</c:v>
                </c:pt>
                <c:pt idx="40">
                  <c:v>15828</c:v>
                </c:pt>
                <c:pt idx="41">
                  <c:v>16100</c:v>
                </c:pt>
                <c:pt idx="42">
                  <c:v>16371</c:v>
                </c:pt>
                <c:pt idx="43">
                  <c:v>16642</c:v>
                </c:pt>
                <c:pt idx="44">
                  <c:v>16912</c:v>
                </c:pt>
                <c:pt idx="45">
                  <c:v>17182</c:v>
                </c:pt>
                <c:pt idx="46">
                  <c:v>17451</c:v>
                </c:pt>
                <c:pt idx="47">
                  <c:v>17720</c:v>
                </c:pt>
                <c:pt idx="48">
                  <c:v>17987</c:v>
                </c:pt>
                <c:pt idx="49">
                  <c:v>18252</c:v>
                </c:pt>
                <c:pt idx="50">
                  <c:v>18515</c:v>
                </c:pt>
                <c:pt idx="51">
                  <c:v>18777</c:v>
                </c:pt>
                <c:pt idx="52">
                  <c:v>19038</c:v>
                </c:pt>
                <c:pt idx="53">
                  <c:v>19298</c:v>
                </c:pt>
                <c:pt idx="54">
                  <c:v>19558</c:v>
                </c:pt>
                <c:pt idx="55">
                  <c:v>19817</c:v>
                </c:pt>
                <c:pt idx="56">
                  <c:v>20075</c:v>
                </c:pt>
                <c:pt idx="57">
                  <c:v>20332</c:v>
                </c:pt>
                <c:pt idx="58">
                  <c:v>20588</c:v>
                </c:pt>
                <c:pt idx="59">
                  <c:v>20844</c:v>
                </c:pt>
                <c:pt idx="60">
                  <c:v>21099</c:v>
                </c:pt>
                <c:pt idx="61">
                  <c:v>21353</c:v>
                </c:pt>
                <c:pt idx="62">
                  <c:v>21606</c:v>
                </c:pt>
                <c:pt idx="63">
                  <c:v>21859</c:v>
                </c:pt>
                <c:pt idx="64">
                  <c:v>22111</c:v>
                </c:pt>
                <c:pt idx="65">
                  <c:v>22362</c:v>
                </c:pt>
                <c:pt idx="66">
                  <c:v>22612</c:v>
                </c:pt>
                <c:pt idx="67">
                  <c:v>22861</c:v>
                </c:pt>
                <c:pt idx="68">
                  <c:v>23110</c:v>
                </c:pt>
                <c:pt idx="69">
                  <c:v>23358</c:v>
                </c:pt>
                <c:pt idx="70">
                  <c:v>23605</c:v>
                </c:pt>
                <c:pt idx="71">
                  <c:v>23851</c:v>
                </c:pt>
                <c:pt idx="72">
                  <c:v>24097</c:v>
                </c:pt>
                <c:pt idx="73">
                  <c:v>24342</c:v>
                </c:pt>
                <c:pt idx="74">
                  <c:v>24586</c:v>
                </c:pt>
                <c:pt idx="75">
                  <c:v>24830</c:v>
                </c:pt>
                <c:pt idx="76">
                  <c:v>25000</c:v>
                </c:pt>
                <c:pt idx="77">
                  <c:v>26253</c:v>
                </c:pt>
                <c:pt idx="78">
                  <c:v>27501</c:v>
                </c:pt>
                <c:pt idx="79">
                  <c:v>28746</c:v>
                </c:pt>
                <c:pt idx="80">
                  <c:v>29987</c:v>
                </c:pt>
                <c:pt idx="81">
                  <c:v>30000</c:v>
                </c:pt>
                <c:pt idx="82">
                  <c:v>30239</c:v>
                </c:pt>
                <c:pt idx="83">
                  <c:v>30478</c:v>
                </c:pt>
                <c:pt idx="84">
                  <c:v>30716</c:v>
                </c:pt>
                <c:pt idx="85">
                  <c:v>30953</c:v>
                </c:pt>
                <c:pt idx="86">
                  <c:v>31190</c:v>
                </c:pt>
                <c:pt idx="87">
                  <c:v>31426</c:v>
                </c:pt>
                <c:pt idx="88">
                  <c:v>31656</c:v>
                </c:pt>
                <c:pt idx="89">
                  <c:v>31884</c:v>
                </c:pt>
                <c:pt idx="90">
                  <c:v>32110</c:v>
                </c:pt>
                <c:pt idx="91">
                  <c:v>32334</c:v>
                </c:pt>
                <c:pt idx="92">
                  <c:v>32556</c:v>
                </c:pt>
                <c:pt idx="93">
                  <c:v>32776</c:v>
                </c:pt>
                <c:pt idx="94">
                  <c:v>32995</c:v>
                </c:pt>
                <c:pt idx="95">
                  <c:v>33212</c:v>
                </c:pt>
                <c:pt idx="96">
                  <c:v>33427</c:v>
                </c:pt>
                <c:pt idx="97">
                  <c:v>33640</c:v>
                </c:pt>
                <c:pt idx="98">
                  <c:v>33852</c:v>
                </c:pt>
                <c:pt idx="99">
                  <c:v>34062</c:v>
                </c:pt>
                <c:pt idx="100">
                  <c:v>34270</c:v>
                </c:pt>
                <c:pt idx="101">
                  <c:v>34477</c:v>
                </c:pt>
                <c:pt idx="102">
                  <c:v>34682</c:v>
                </c:pt>
                <c:pt idx="103">
                  <c:v>34885</c:v>
                </c:pt>
                <c:pt idx="104">
                  <c:v>35087</c:v>
                </c:pt>
                <c:pt idx="105">
                  <c:v>35287</c:v>
                </c:pt>
                <c:pt idx="106">
                  <c:v>35486</c:v>
                </c:pt>
                <c:pt idx="107">
                  <c:v>35683</c:v>
                </c:pt>
                <c:pt idx="108">
                  <c:v>35879</c:v>
                </c:pt>
                <c:pt idx="109">
                  <c:v>36075</c:v>
                </c:pt>
                <c:pt idx="110">
                  <c:v>36271</c:v>
                </c:pt>
                <c:pt idx="111">
                  <c:v>36467</c:v>
                </c:pt>
                <c:pt idx="112">
                  <c:v>36663</c:v>
                </c:pt>
                <c:pt idx="113">
                  <c:v>36859</c:v>
                </c:pt>
                <c:pt idx="114">
                  <c:v>37055</c:v>
                </c:pt>
                <c:pt idx="115">
                  <c:v>37251</c:v>
                </c:pt>
                <c:pt idx="116">
                  <c:v>37447</c:v>
                </c:pt>
                <c:pt idx="117">
                  <c:v>37643</c:v>
                </c:pt>
                <c:pt idx="118">
                  <c:v>37839</c:v>
                </c:pt>
                <c:pt idx="119">
                  <c:v>38033</c:v>
                </c:pt>
                <c:pt idx="120">
                  <c:v>38225</c:v>
                </c:pt>
                <c:pt idx="121">
                  <c:v>38415</c:v>
                </c:pt>
                <c:pt idx="122">
                  <c:v>38603</c:v>
                </c:pt>
                <c:pt idx="123">
                  <c:v>38789</c:v>
                </c:pt>
                <c:pt idx="124">
                  <c:v>38974</c:v>
                </c:pt>
                <c:pt idx="125">
                  <c:v>39157</c:v>
                </c:pt>
                <c:pt idx="126">
                  <c:v>39337</c:v>
                </c:pt>
                <c:pt idx="127">
                  <c:v>39515</c:v>
                </c:pt>
                <c:pt idx="128">
                  <c:v>39691</c:v>
                </c:pt>
                <c:pt idx="129">
                  <c:v>39865</c:v>
                </c:pt>
                <c:pt idx="130">
                  <c:v>40000</c:v>
                </c:pt>
                <c:pt idx="131">
                  <c:v>40889</c:v>
                </c:pt>
                <c:pt idx="132">
                  <c:v>41762</c:v>
                </c:pt>
                <c:pt idx="133">
                  <c:v>42626</c:v>
                </c:pt>
                <c:pt idx="134">
                  <c:v>43480</c:v>
                </c:pt>
                <c:pt idx="135">
                  <c:v>44325</c:v>
                </c:pt>
                <c:pt idx="136">
                  <c:v>45000</c:v>
                </c:pt>
                <c:pt idx="137">
                  <c:v>45162</c:v>
                </c:pt>
                <c:pt idx="138">
                  <c:v>45321</c:v>
                </c:pt>
                <c:pt idx="139">
                  <c:v>45478</c:v>
                </c:pt>
                <c:pt idx="140">
                  <c:v>45634</c:v>
                </c:pt>
                <c:pt idx="141">
                  <c:v>45788</c:v>
                </c:pt>
                <c:pt idx="142">
                  <c:v>45941</c:v>
                </c:pt>
                <c:pt idx="143">
                  <c:v>46092</c:v>
                </c:pt>
                <c:pt idx="144">
                  <c:v>46242</c:v>
                </c:pt>
                <c:pt idx="145">
                  <c:v>46390</c:v>
                </c:pt>
                <c:pt idx="146">
                  <c:v>46537</c:v>
                </c:pt>
                <c:pt idx="147">
                  <c:v>46682</c:v>
                </c:pt>
                <c:pt idx="148">
                  <c:v>46826</c:v>
                </c:pt>
                <c:pt idx="149">
                  <c:v>46969</c:v>
                </c:pt>
                <c:pt idx="150">
                  <c:v>47110</c:v>
                </c:pt>
                <c:pt idx="151">
                  <c:v>47250</c:v>
                </c:pt>
                <c:pt idx="152">
                  <c:v>47389</c:v>
                </c:pt>
                <c:pt idx="153">
                  <c:v>47527</c:v>
                </c:pt>
                <c:pt idx="154">
                  <c:v>47663</c:v>
                </c:pt>
                <c:pt idx="155">
                  <c:v>47798</c:v>
                </c:pt>
                <c:pt idx="156">
                  <c:v>47932</c:v>
                </c:pt>
                <c:pt idx="157">
                  <c:v>48065</c:v>
                </c:pt>
                <c:pt idx="158">
                  <c:v>48197</c:v>
                </c:pt>
                <c:pt idx="159">
                  <c:v>48328</c:v>
                </c:pt>
                <c:pt idx="160">
                  <c:v>48458</c:v>
                </c:pt>
                <c:pt idx="161">
                  <c:v>48587</c:v>
                </c:pt>
                <c:pt idx="162">
                  <c:v>48714</c:v>
                </c:pt>
                <c:pt idx="163">
                  <c:v>48840</c:v>
                </c:pt>
                <c:pt idx="164">
                  <c:v>48965</c:v>
                </c:pt>
                <c:pt idx="165">
                  <c:v>49089</c:v>
                </c:pt>
                <c:pt idx="166">
                  <c:v>49212</c:v>
                </c:pt>
                <c:pt idx="167">
                  <c:v>49334</c:v>
                </c:pt>
                <c:pt idx="168">
                  <c:v>49455</c:v>
                </c:pt>
                <c:pt idx="169">
                  <c:v>49576</c:v>
                </c:pt>
                <c:pt idx="170">
                  <c:v>49696</c:v>
                </c:pt>
                <c:pt idx="171">
                  <c:v>49815</c:v>
                </c:pt>
              </c:numCache>
            </c:numRef>
          </c:xVal>
          <c:yVal>
            <c:numRef>
              <c:f>comparison!$BB$8:$BB$300</c:f>
              <c:numCache>
                <c:formatCode>General</c:formatCode>
                <c:ptCount val="293"/>
                <c:pt idx="0">
                  <c:v>4.9800000000000004</c:v>
                </c:pt>
                <c:pt idx="1">
                  <c:v>5.0032999999999994</c:v>
                </c:pt>
                <c:pt idx="2">
                  <c:v>5.0266000000000002</c:v>
                </c:pt>
                <c:pt idx="3">
                  <c:v>5.05</c:v>
                </c:pt>
                <c:pt idx="4">
                  <c:v>5.0735999999999999</c:v>
                </c:pt>
                <c:pt idx="5">
                  <c:v>5.0974000000000004</c:v>
                </c:pt>
                <c:pt idx="6">
                  <c:v>5.1212999999999997</c:v>
                </c:pt>
                <c:pt idx="7">
                  <c:v>5.1453000000000007</c:v>
                </c:pt>
                <c:pt idx="8">
                  <c:v>5.1694999999999993</c:v>
                </c:pt>
                <c:pt idx="9">
                  <c:v>5.1938000000000004</c:v>
                </c:pt>
                <c:pt idx="10">
                  <c:v>5.2183999999999999</c:v>
                </c:pt>
                <c:pt idx="11">
                  <c:v>5.2430000000000003</c:v>
                </c:pt>
                <c:pt idx="12">
                  <c:v>5.2679</c:v>
                </c:pt>
                <c:pt idx="13">
                  <c:v>5.2928000000000006</c:v>
                </c:pt>
                <c:pt idx="14">
                  <c:v>5.3179999999999996</c:v>
                </c:pt>
                <c:pt idx="15">
                  <c:v>5.3432000000000004</c:v>
                </c:pt>
                <c:pt idx="16">
                  <c:v>5.3686999999999996</c:v>
                </c:pt>
                <c:pt idx="17">
                  <c:v>5.3943000000000003</c:v>
                </c:pt>
                <c:pt idx="18">
                  <c:v>5.42</c:v>
                </c:pt>
                <c:pt idx="19">
                  <c:v>5.4459</c:v>
                </c:pt>
                <c:pt idx="20">
                  <c:v>5.4720000000000004</c:v>
                </c:pt>
                <c:pt idx="21">
                  <c:v>5.4981999999999998</c:v>
                </c:pt>
                <c:pt idx="22">
                  <c:v>5.5246000000000004</c:v>
                </c:pt>
                <c:pt idx="23">
                  <c:v>5.5510999999999999</c:v>
                </c:pt>
                <c:pt idx="24">
                  <c:v>5.5774999999999997</c:v>
                </c:pt>
                <c:pt idx="25">
                  <c:v>5.6040999999999999</c:v>
                </c:pt>
                <c:pt idx="26">
                  <c:v>5.6306000000000003</c:v>
                </c:pt>
                <c:pt idx="27">
                  <c:v>5.6572000000000005</c:v>
                </c:pt>
                <c:pt idx="28">
                  <c:v>5.6837999999999997</c:v>
                </c:pt>
                <c:pt idx="29">
                  <c:v>5.7105000000000006</c:v>
                </c:pt>
                <c:pt idx="30">
                  <c:v>5.7373000000000003</c:v>
                </c:pt>
                <c:pt idx="31">
                  <c:v>5.7640000000000002</c:v>
                </c:pt>
                <c:pt idx="32">
                  <c:v>5.7907999999999999</c:v>
                </c:pt>
                <c:pt idx="33">
                  <c:v>5.8102</c:v>
                </c:pt>
                <c:pt idx="34">
                  <c:v>5.8369999999999997</c:v>
                </c:pt>
                <c:pt idx="35">
                  <c:v>5.8639000000000001</c:v>
                </c:pt>
                <c:pt idx="36">
                  <c:v>5.8906999999999998</c:v>
                </c:pt>
                <c:pt idx="37">
                  <c:v>5.9023000000000003</c:v>
                </c:pt>
                <c:pt idx="38">
                  <c:v>5.9293000000000005</c:v>
                </c:pt>
                <c:pt idx="39">
                  <c:v>5.9563999999999995</c:v>
                </c:pt>
                <c:pt idx="40">
                  <c:v>5.9833999999999996</c:v>
                </c:pt>
                <c:pt idx="41">
                  <c:v>6.0105000000000004</c:v>
                </c:pt>
                <c:pt idx="42">
                  <c:v>6.0377000000000001</c:v>
                </c:pt>
                <c:pt idx="43">
                  <c:v>6.0651999999999999</c:v>
                </c:pt>
                <c:pt idx="44">
                  <c:v>6.0927999999999995</c:v>
                </c:pt>
                <c:pt idx="45">
                  <c:v>6.1206000000000005</c:v>
                </c:pt>
                <c:pt idx="46">
                  <c:v>6.1486000000000001</c:v>
                </c:pt>
                <c:pt idx="47">
                  <c:v>6.1768999999999998</c:v>
                </c:pt>
                <c:pt idx="48">
                  <c:v>6.2050999999999998</c:v>
                </c:pt>
                <c:pt idx="49">
                  <c:v>6.2335000000000003</c:v>
                </c:pt>
                <c:pt idx="50">
                  <c:v>6.2618999999999998</c:v>
                </c:pt>
                <c:pt idx="51">
                  <c:v>6.2904</c:v>
                </c:pt>
                <c:pt idx="52">
                  <c:v>6.319</c:v>
                </c:pt>
                <c:pt idx="53">
                  <c:v>6.3477000000000006</c:v>
                </c:pt>
                <c:pt idx="54">
                  <c:v>6.3765999999999998</c:v>
                </c:pt>
                <c:pt idx="55">
                  <c:v>6.4055999999999997</c:v>
                </c:pt>
                <c:pt idx="56">
                  <c:v>6.4346999999999994</c:v>
                </c:pt>
                <c:pt idx="57">
                  <c:v>6.4638999999999998</c:v>
                </c:pt>
                <c:pt idx="58">
                  <c:v>6.4931000000000001</c:v>
                </c:pt>
                <c:pt idx="59">
                  <c:v>6.5225999999999997</c:v>
                </c:pt>
                <c:pt idx="60">
                  <c:v>6.5522</c:v>
                </c:pt>
                <c:pt idx="61">
                  <c:v>6.5817999999999994</c:v>
                </c:pt>
                <c:pt idx="62">
                  <c:v>6.6115999999999993</c:v>
                </c:pt>
                <c:pt idx="63">
                  <c:v>6.6414999999999997</c:v>
                </c:pt>
                <c:pt idx="64">
                  <c:v>6.6715999999999998</c:v>
                </c:pt>
                <c:pt idx="65">
                  <c:v>6.7017999999999995</c:v>
                </c:pt>
                <c:pt idx="66">
                  <c:v>6.7320000000000002</c:v>
                </c:pt>
                <c:pt idx="67">
                  <c:v>6.7622999999999998</c:v>
                </c:pt>
                <c:pt idx="68">
                  <c:v>6.7929000000000004</c:v>
                </c:pt>
                <c:pt idx="69">
                  <c:v>6.8235000000000001</c:v>
                </c:pt>
                <c:pt idx="70">
                  <c:v>6.8542999999999994</c:v>
                </c:pt>
                <c:pt idx="71">
                  <c:v>6.8850999999999996</c:v>
                </c:pt>
                <c:pt idx="72">
                  <c:v>6.9161999999999999</c:v>
                </c:pt>
                <c:pt idx="73">
                  <c:v>6.9473000000000003</c:v>
                </c:pt>
                <c:pt idx="74">
                  <c:v>6.9786000000000001</c:v>
                </c:pt>
                <c:pt idx="75">
                  <c:v>7.0101000000000004</c:v>
                </c:pt>
                <c:pt idx="76">
                  <c:v>7.0321000000000007</c:v>
                </c:pt>
                <c:pt idx="77">
                  <c:v>7.0636999999999999</c:v>
                </c:pt>
                <c:pt idx="78">
                  <c:v>7.0953999999999997</c:v>
                </c:pt>
                <c:pt idx="79">
                  <c:v>7.1273</c:v>
                </c:pt>
                <c:pt idx="80">
                  <c:v>7.1592000000000002</c:v>
                </c:pt>
                <c:pt idx="81">
                  <c:v>7.1596000000000002</c:v>
                </c:pt>
                <c:pt idx="82">
                  <c:v>7.1917</c:v>
                </c:pt>
                <c:pt idx="83">
                  <c:v>7.2240000000000002</c:v>
                </c:pt>
                <c:pt idx="84">
                  <c:v>7.2565</c:v>
                </c:pt>
                <c:pt idx="85">
                  <c:v>7.2890000000000006</c:v>
                </c:pt>
                <c:pt idx="86">
                  <c:v>7.3217999999999996</c:v>
                </c:pt>
                <c:pt idx="87">
                  <c:v>7.3546999999999993</c:v>
                </c:pt>
                <c:pt idx="88">
                  <c:v>7.3873000000000006</c:v>
                </c:pt>
                <c:pt idx="89">
                  <c:v>7.4199000000000002</c:v>
                </c:pt>
                <c:pt idx="90">
                  <c:v>7.4524999999999997</c:v>
                </c:pt>
                <c:pt idx="91">
                  <c:v>7.4851999999999999</c:v>
                </c:pt>
                <c:pt idx="92">
                  <c:v>7.5178000000000003</c:v>
                </c:pt>
                <c:pt idx="93">
                  <c:v>7.5504999999999995</c:v>
                </c:pt>
                <c:pt idx="94">
                  <c:v>7.5833999999999993</c:v>
                </c:pt>
                <c:pt idx="95">
                  <c:v>7.6162000000000001</c:v>
                </c:pt>
                <c:pt idx="96">
                  <c:v>7.6490999999999998</c:v>
                </c:pt>
                <c:pt idx="97">
                  <c:v>7.6819999999999995</c:v>
                </c:pt>
                <c:pt idx="98">
                  <c:v>7.7150999999999996</c:v>
                </c:pt>
                <c:pt idx="99">
                  <c:v>7.7481</c:v>
                </c:pt>
                <c:pt idx="100">
                  <c:v>7.7812000000000001</c:v>
                </c:pt>
                <c:pt idx="101">
                  <c:v>7.8144000000000009</c:v>
                </c:pt>
                <c:pt idx="102">
                  <c:v>7.8475999999999999</c:v>
                </c:pt>
                <c:pt idx="103">
                  <c:v>7.8808000000000007</c:v>
                </c:pt>
                <c:pt idx="104">
                  <c:v>7.9142000000000001</c:v>
                </c:pt>
                <c:pt idx="105">
                  <c:v>7.9476000000000004</c:v>
                </c:pt>
                <c:pt idx="106">
                  <c:v>7.9810999999999996</c:v>
                </c:pt>
                <c:pt idx="107">
                  <c:v>8.0145999999999997</c:v>
                </c:pt>
                <c:pt idx="108">
                  <c:v>8.0482999999999993</c:v>
                </c:pt>
                <c:pt idx="109">
                  <c:v>8.0823999999999998</c:v>
                </c:pt>
                <c:pt idx="110">
                  <c:v>8.1167999999999996</c:v>
                </c:pt>
                <c:pt idx="111">
                  <c:v>8.1516000000000002</c:v>
                </c:pt>
                <c:pt idx="112">
                  <c:v>8.1867000000000001</c:v>
                </c:pt>
                <c:pt idx="113">
                  <c:v>8.2223000000000006</c:v>
                </c:pt>
                <c:pt idx="114">
                  <c:v>8.2582000000000004</c:v>
                </c:pt>
                <c:pt idx="115">
                  <c:v>8.2945999999999991</c:v>
                </c:pt>
                <c:pt idx="116">
                  <c:v>8.3313000000000006</c:v>
                </c:pt>
                <c:pt idx="117">
                  <c:v>8.3683999999999994</c:v>
                </c:pt>
                <c:pt idx="118">
                  <c:v>8.4060000000000006</c:v>
                </c:pt>
                <c:pt idx="119">
                  <c:v>8.4435000000000002</c:v>
                </c:pt>
                <c:pt idx="120">
                  <c:v>8.4809000000000001</c:v>
                </c:pt>
                <c:pt idx="121">
                  <c:v>8.5183</c:v>
                </c:pt>
                <c:pt idx="122">
                  <c:v>8.5556000000000001</c:v>
                </c:pt>
                <c:pt idx="123">
                  <c:v>8.5929000000000002</c:v>
                </c:pt>
                <c:pt idx="124">
                  <c:v>8.6303000000000001</c:v>
                </c:pt>
                <c:pt idx="125">
                  <c:v>8.6675000000000004</c:v>
                </c:pt>
                <c:pt idx="126">
                  <c:v>8.7040999999999986</c:v>
                </c:pt>
                <c:pt idx="127">
                  <c:v>8.7401999999999997</c:v>
                </c:pt>
                <c:pt idx="128">
                  <c:v>8.7760000000000016</c:v>
                </c:pt>
                <c:pt idx="129">
                  <c:v>8.8112999999999992</c:v>
                </c:pt>
                <c:pt idx="130">
                  <c:v>8.8386999999999993</c:v>
                </c:pt>
                <c:pt idx="131">
                  <c:v>8.8736999999999995</c:v>
                </c:pt>
                <c:pt idx="132">
                  <c:v>8.9078999999999997</c:v>
                </c:pt>
                <c:pt idx="133">
                  <c:v>8.9417000000000009</c:v>
                </c:pt>
                <c:pt idx="134">
                  <c:v>8.9750999999999994</c:v>
                </c:pt>
                <c:pt idx="135">
                  <c:v>9.0081999999999987</c:v>
                </c:pt>
                <c:pt idx="136">
                  <c:v>9.0345000000000013</c:v>
                </c:pt>
                <c:pt idx="137">
                  <c:v>9.067499999999999</c:v>
                </c:pt>
                <c:pt idx="138">
                  <c:v>9.0995999999999988</c:v>
                </c:pt>
                <c:pt idx="139">
                  <c:v>9.1312999999999995</c:v>
                </c:pt>
                <c:pt idx="140">
                  <c:v>9.1628000000000007</c:v>
                </c:pt>
                <c:pt idx="141">
                  <c:v>9.1938999999999993</c:v>
                </c:pt>
                <c:pt idx="142">
                  <c:v>9.2247000000000003</c:v>
                </c:pt>
                <c:pt idx="143">
                  <c:v>9.2551000000000005</c:v>
                </c:pt>
                <c:pt idx="144">
                  <c:v>9.2852999999999994</c:v>
                </c:pt>
                <c:pt idx="145">
                  <c:v>9.3150999999999993</c:v>
                </c:pt>
                <c:pt idx="146">
                  <c:v>9.3445999999999998</c:v>
                </c:pt>
                <c:pt idx="147">
                  <c:v>9.3737999999999992</c:v>
                </c:pt>
                <c:pt idx="148">
                  <c:v>9.4026999999999994</c:v>
                </c:pt>
                <c:pt idx="149">
                  <c:v>9.4313000000000002</c:v>
                </c:pt>
                <c:pt idx="150">
                  <c:v>9.4596</c:v>
                </c:pt>
                <c:pt idx="151">
                  <c:v>9.4876000000000005</c:v>
                </c:pt>
                <c:pt idx="152">
                  <c:v>9.5153999999999996</c:v>
                </c:pt>
                <c:pt idx="153">
                  <c:v>9.5429999999999993</c:v>
                </c:pt>
                <c:pt idx="154">
                  <c:v>9.5701999999999998</c:v>
                </c:pt>
                <c:pt idx="155">
                  <c:v>9.5971000000000011</c:v>
                </c:pt>
                <c:pt idx="156">
                  <c:v>9.6237999999999992</c:v>
                </c:pt>
                <c:pt idx="157">
                  <c:v>9.6503000000000014</c:v>
                </c:pt>
                <c:pt idx="158">
                  <c:v>9.676499999999999</c:v>
                </c:pt>
                <c:pt idx="159">
                  <c:v>9.7026000000000003</c:v>
                </c:pt>
                <c:pt idx="160">
                  <c:v>9.7284000000000006</c:v>
                </c:pt>
                <c:pt idx="161">
                  <c:v>9.7540000000000013</c:v>
                </c:pt>
                <c:pt idx="162">
                  <c:v>9.7791999999999994</c:v>
                </c:pt>
                <c:pt idx="163">
                  <c:v>9.8041</c:v>
                </c:pt>
                <c:pt idx="164">
                  <c:v>9.8288999999999991</c:v>
                </c:pt>
                <c:pt idx="165">
                  <c:v>9.8534000000000006</c:v>
                </c:pt>
                <c:pt idx="166">
                  <c:v>9.877699999999999</c:v>
                </c:pt>
                <c:pt idx="167">
                  <c:v>9.9016999999999999</c:v>
                </c:pt>
                <c:pt idx="168">
                  <c:v>9.9255999999999993</c:v>
                </c:pt>
                <c:pt idx="169">
                  <c:v>9.9494000000000007</c:v>
                </c:pt>
                <c:pt idx="170">
                  <c:v>9.972999999999999</c:v>
                </c:pt>
                <c:pt idx="171">
                  <c:v>9.9964000000000013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71-40A0-8DB6-ED447CE29098}"/>
            </c:ext>
          </c:extLst>
        </c:ser>
        <c:ser>
          <c:idx val="1"/>
          <c:order val="5"/>
          <c:tx>
            <c:v>PE-1-1 Experimental Data </c:v>
          </c:tx>
          <c:spPr>
            <a:ln w="19050">
              <a:noFill/>
            </a:ln>
          </c:spPr>
          <c:xVal>
            <c:numRef>
              <c:f>digitizedData2!$CI$11:$CI$20</c:f>
              <c:numCache>
                <c:formatCode>General</c:formatCode>
                <c:ptCount val="10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digitizedData2!$CH$11:$CH$20</c:f>
              <c:numCache>
                <c:formatCode>General</c:formatCode>
                <c:ptCount val="10"/>
                <c:pt idx="0">
                  <c:v>4.9884363425925899</c:v>
                </c:pt>
                <c:pt idx="1">
                  <c:v>5.7268622685185102</c:v>
                </c:pt>
                <c:pt idx="2">
                  <c:v>5.7268622685185102</c:v>
                </c:pt>
                <c:pt idx="3">
                  <c:v>6.8345011574074004</c:v>
                </c:pt>
                <c:pt idx="4">
                  <c:v>6.8345011574074004</c:v>
                </c:pt>
                <c:pt idx="5">
                  <c:v>8.3805804398148105</c:v>
                </c:pt>
                <c:pt idx="6">
                  <c:v>8.3805804398148105</c:v>
                </c:pt>
                <c:pt idx="7">
                  <c:v>10.434327546296201</c:v>
                </c:pt>
                <c:pt idx="8">
                  <c:v>10.549706597222199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71-40A0-8DB6-ED447CE29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6478691763329441"/>
              <c:y val="0.800742862356688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"a" (mm)</a:t>
                </a:r>
              </a:p>
            </c:rich>
          </c:tx>
          <c:layout>
            <c:manualLayout>
              <c:xMode val="edge"/>
              <c:yMode val="edge"/>
              <c:x val="7.6812578650867066E-3"/>
              <c:y val="0.2313711223590982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8.4828508635066108E-2"/>
          <c:y val="0.11422890524747069"/>
          <c:w val="0.72259213408135636"/>
          <c:h val="0.32699162093841277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, 3D FEA and AFGROW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8793698091009676E-2"/>
          <c:y val="0.14447564480639724"/>
          <c:w val="0.86213406933803927"/>
          <c:h val="0.74868400889493014"/>
        </c:manualLayout>
      </c:layout>
      <c:scatterChart>
        <c:scatterStyle val="lineMarker"/>
        <c:varyColors val="0"/>
        <c:ser>
          <c:idx val="2"/>
          <c:order val="0"/>
          <c:tx>
            <c:v>3D FEA solution where no crack front shape constraint was considered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comparison!$K$8:$K$17</c:f>
              <c:numCache>
                <c:formatCode>General</c:formatCode>
                <c:ptCount val="10"/>
                <c:pt idx="0">
                  <c:v>0</c:v>
                </c:pt>
                <c:pt idx="1">
                  <c:v>10008</c:v>
                </c:pt>
                <c:pt idx="2">
                  <c:v>14985</c:v>
                </c:pt>
                <c:pt idx="3">
                  <c:v>24984</c:v>
                </c:pt>
                <c:pt idx="4">
                  <c:v>29994</c:v>
                </c:pt>
                <c:pt idx="5">
                  <c:v>39993</c:v>
                </c:pt>
                <c:pt idx="6">
                  <c:v>44998</c:v>
                </c:pt>
                <c:pt idx="7">
                  <c:v>54994</c:v>
                </c:pt>
                <c:pt idx="8">
                  <c:v>59992</c:v>
                </c:pt>
                <c:pt idx="9">
                  <c:v>64989</c:v>
                </c:pt>
              </c:numCache>
            </c:numRef>
          </c:xVal>
          <c:yVal>
            <c:numRef>
              <c:f>comparison!$M$8:$M$17</c:f>
              <c:numCache>
                <c:formatCode>General</c:formatCode>
                <c:ptCount val="10"/>
                <c:pt idx="0">
                  <c:v>6.2649999999999997</c:v>
                </c:pt>
                <c:pt idx="1">
                  <c:v>7.2249999999999996</c:v>
                </c:pt>
                <c:pt idx="2">
                  <c:v>7.33</c:v>
                </c:pt>
                <c:pt idx="3">
                  <c:v>8.56</c:v>
                </c:pt>
                <c:pt idx="4">
                  <c:v>8.7050000000000001</c:v>
                </c:pt>
                <c:pt idx="5">
                  <c:v>10.45</c:v>
                </c:pt>
                <c:pt idx="6">
                  <c:v>10.71</c:v>
                </c:pt>
                <c:pt idx="7">
                  <c:v>13.65</c:v>
                </c:pt>
                <c:pt idx="8">
                  <c:v>14.040000000000001</c:v>
                </c:pt>
                <c:pt idx="9">
                  <c:v>16.5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7B-48FD-B4E8-FF23AFE51E43}"/>
            </c:ext>
          </c:extLst>
        </c:ser>
        <c:ser>
          <c:idx val="4"/>
          <c:order val="1"/>
          <c:tx>
            <c:v>3D FEA solution where an incremental elliptical crack front was enforced</c:v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comparison!$BX$8:$BX$16</c:f>
              <c:numCache>
                <c:formatCode>General</c:formatCode>
                <c:ptCount val="9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comparison!$BZ$8:$BZ$16</c:f>
              <c:numCache>
                <c:formatCode>General</c:formatCode>
                <c:ptCount val="9"/>
                <c:pt idx="0">
                  <c:v>6.2649999999999997</c:v>
                </c:pt>
                <c:pt idx="1">
                  <c:v>7.319</c:v>
                </c:pt>
                <c:pt idx="2">
                  <c:v>7.45</c:v>
                </c:pt>
                <c:pt idx="3">
                  <c:v>8.9239999999999995</c:v>
                </c:pt>
                <c:pt idx="4">
                  <c:v>9.1125000000000007</c:v>
                </c:pt>
                <c:pt idx="5">
                  <c:v>11.504999999999999</c:v>
                </c:pt>
                <c:pt idx="6">
                  <c:v>11.82</c:v>
                </c:pt>
                <c:pt idx="7">
                  <c:v>16.32</c:v>
                </c:pt>
                <c:pt idx="8">
                  <c:v>16.95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07B-48FD-B4E8-FF23AFE51E43}"/>
            </c:ext>
          </c:extLst>
        </c:ser>
        <c:ser>
          <c:idx val="5"/>
          <c:order val="2"/>
          <c:tx>
            <c:v>AFGROW solution using API 579 built-in reduced order model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comparison!$DD$11:$DD$30</c:f>
              <c:numCache>
                <c:formatCode>General</c:formatCode>
                <c:ptCount val="20"/>
                <c:pt idx="0">
                  <c:v>0</c:v>
                </c:pt>
                <c:pt idx="1">
                  <c:v>3189</c:v>
                </c:pt>
                <c:pt idx="2">
                  <c:v>6206</c:v>
                </c:pt>
                <c:pt idx="3">
                  <c:v>9055</c:v>
                </c:pt>
                <c:pt idx="4">
                  <c:v>15000</c:v>
                </c:pt>
                <c:pt idx="5">
                  <c:v>17653</c:v>
                </c:pt>
                <c:pt idx="6">
                  <c:v>20103</c:v>
                </c:pt>
                <c:pt idx="7">
                  <c:v>22424</c:v>
                </c:pt>
                <c:pt idx="8">
                  <c:v>24624</c:v>
                </c:pt>
                <c:pt idx="9">
                  <c:v>25000</c:v>
                </c:pt>
                <c:pt idx="10">
                  <c:v>30000</c:v>
                </c:pt>
                <c:pt idx="11">
                  <c:v>32056</c:v>
                </c:pt>
                <c:pt idx="12">
                  <c:v>33957</c:v>
                </c:pt>
                <c:pt idx="13">
                  <c:v>35752</c:v>
                </c:pt>
                <c:pt idx="14">
                  <c:v>37447</c:v>
                </c:pt>
                <c:pt idx="15">
                  <c:v>39047</c:v>
                </c:pt>
                <c:pt idx="16">
                  <c:v>40000</c:v>
                </c:pt>
                <c:pt idx="17">
                  <c:v>45000</c:v>
                </c:pt>
                <c:pt idx="18">
                  <c:v>46399</c:v>
                </c:pt>
                <c:pt idx="19">
                  <c:v>47717</c:v>
                </c:pt>
              </c:numCache>
            </c:numRef>
          </c:xVal>
          <c:yVal>
            <c:numRef>
              <c:f>comparison!$DE$11:$DE$29</c:f>
              <c:numCache>
                <c:formatCode>General</c:formatCode>
                <c:ptCount val="19"/>
                <c:pt idx="0">
                  <c:v>6.2700000000000005</c:v>
                </c:pt>
                <c:pt idx="1">
                  <c:v>6.5836000000000006</c:v>
                </c:pt>
                <c:pt idx="2">
                  <c:v>6.9127999999999998</c:v>
                </c:pt>
                <c:pt idx="3">
                  <c:v>7.2585999999999995</c:v>
                </c:pt>
                <c:pt idx="4">
                  <c:v>7.5192999999999994</c:v>
                </c:pt>
                <c:pt idx="5">
                  <c:v>7.8954000000000004</c:v>
                </c:pt>
                <c:pt idx="6">
                  <c:v>8.2903000000000002</c:v>
                </c:pt>
                <c:pt idx="7">
                  <c:v>8.7048000000000005</c:v>
                </c:pt>
                <c:pt idx="8">
                  <c:v>9.1401000000000003</c:v>
                </c:pt>
                <c:pt idx="9">
                  <c:v>9.2225000000000001</c:v>
                </c:pt>
                <c:pt idx="10">
                  <c:v>9.4371000000000009</c:v>
                </c:pt>
                <c:pt idx="11">
                  <c:v>9.9091000000000005</c:v>
                </c:pt>
                <c:pt idx="12">
                  <c:v>10.4046</c:v>
                </c:pt>
                <c:pt idx="13">
                  <c:v>10.924899999999999</c:v>
                </c:pt>
                <c:pt idx="14">
                  <c:v>11.471299999999999</c:v>
                </c:pt>
                <c:pt idx="15">
                  <c:v>12.0451</c:v>
                </c:pt>
                <c:pt idx="16">
                  <c:v>12.4254</c:v>
                </c:pt>
                <c:pt idx="17">
                  <c:v>12.828000000000001</c:v>
                </c:pt>
                <c:pt idx="18">
                  <c:v>13.4695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FE-49B6-A163-F03FD3F5DCCE}"/>
            </c:ext>
          </c:extLst>
        </c:ser>
        <c:ser>
          <c:idx val="3"/>
          <c:order val="3"/>
          <c:tx>
            <c:v>AFGROW solution using a higher resolution Beta table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comparison!$BH$8:$BH$300</c:f>
              <c:numCache>
                <c:formatCode>General</c:formatCode>
                <c:ptCount val="293"/>
                <c:pt idx="0">
                  <c:v>0</c:v>
                </c:pt>
                <c:pt idx="1">
                  <c:v>320</c:v>
                </c:pt>
                <c:pt idx="2">
                  <c:v>640</c:v>
                </c:pt>
                <c:pt idx="3">
                  <c:v>958</c:v>
                </c:pt>
                <c:pt idx="4">
                  <c:v>1275</c:v>
                </c:pt>
                <c:pt idx="5">
                  <c:v>1591</c:v>
                </c:pt>
                <c:pt idx="6">
                  <c:v>1905</c:v>
                </c:pt>
                <c:pt idx="7">
                  <c:v>2218</c:v>
                </c:pt>
                <c:pt idx="8">
                  <c:v>2529</c:v>
                </c:pt>
                <c:pt idx="9">
                  <c:v>2839</c:v>
                </c:pt>
                <c:pt idx="10">
                  <c:v>3148</c:v>
                </c:pt>
                <c:pt idx="11">
                  <c:v>3455</c:v>
                </c:pt>
                <c:pt idx="12">
                  <c:v>3761</c:v>
                </c:pt>
                <c:pt idx="13">
                  <c:v>4066</c:v>
                </c:pt>
                <c:pt idx="14">
                  <c:v>4370</c:v>
                </c:pt>
                <c:pt idx="15">
                  <c:v>4672</c:v>
                </c:pt>
                <c:pt idx="16">
                  <c:v>4973</c:v>
                </c:pt>
                <c:pt idx="17">
                  <c:v>5272</c:v>
                </c:pt>
                <c:pt idx="18">
                  <c:v>5570</c:v>
                </c:pt>
                <c:pt idx="19">
                  <c:v>5866</c:v>
                </c:pt>
                <c:pt idx="20">
                  <c:v>6161</c:v>
                </c:pt>
                <c:pt idx="21">
                  <c:v>6455</c:v>
                </c:pt>
                <c:pt idx="22">
                  <c:v>6747</c:v>
                </c:pt>
                <c:pt idx="23">
                  <c:v>7038</c:v>
                </c:pt>
                <c:pt idx="24">
                  <c:v>7328</c:v>
                </c:pt>
                <c:pt idx="25">
                  <c:v>7617</c:v>
                </c:pt>
                <c:pt idx="26">
                  <c:v>7905</c:v>
                </c:pt>
                <c:pt idx="27">
                  <c:v>8192</c:v>
                </c:pt>
                <c:pt idx="28">
                  <c:v>8478</c:v>
                </c:pt>
                <c:pt idx="29">
                  <c:v>8763</c:v>
                </c:pt>
                <c:pt idx="30">
                  <c:v>9047</c:v>
                </c:pt>
                <c:pt idx="31">
                  <c:v>9330</c:v>
                </c:pt>
                <c:pt idx="32">
                  <c:v>9612</c:v>
                </c:pt>
                <c:pt idx="33">
                  <c:v>9893</c:v>
                </c:pt>
                <c:pt idx="34">
                  <c:v>10000</c:v>
                </c:pt>
                <c:pt idx="35">
                  <c:v>11447</c:v>
                </c:pt>
                <c:pt idx="36">
                  <c:v>12889</c:v>
                </c:pt>
                <c:pt idx="37">
                  <c:v>14319</c:v>
                </c:pt>
                <c:pt idx="38">
                  <c:v>15000</c:v>
                </c:pt>
                <c:pt idx="39">
                  <c:v>15275</c:v>
                </c:pt>
                <c:pt idx="40">
                  <c:v>15548</c:v>
                </c:pt>
                <c:pt idx="41">
                  <c:v>15819</c:v>
                </c:pt>
                <c:pt idx="42">
                  <c:v>16090</c:v>
                </c:pt>
                <c:pt idx="43">
                  <c:v>16360</c:v>
                </c:pt>
                <c:pt idx="44">
                  <c:v>16628</c:v>
                </c:pt>
                <c:pt idx="45">
                  <c:v>16895</c:v>
                </c:pt>
                <c:pt idx="46">
                  <c:v>17161</c:v>
                </c:pt>
                <c:pt idx="47">
                  <c:v>17425</c:v>
                </c:pt>
                <c:pt idx="48">
                  <c:v>17688</c:v>
                </c:pt>
                <c:pt idx="49">
                  <c:v>17949</c:v>
                </c:pt>
                <c:pt idx="50">
                  <c:v>18209</c:v>
                </c:pt>
                <c:pt idx="51">
                  <c:v>18468</c:v>
                </c:pt>
                <c:pt idx="52">
                  <c:v>18726</c:v>
                </c:pt>
                <c:pt idx="53">
                  <c:v>18982</c:v>
                </c:pt>
                <c:pt idx="54">
                  <c:v>19237</c:v>
                </c:pt>
                <c:pt idx="55">
                  <c:v>19491</c:v>
                </c:pt>
                <c:pt idx="56">
                  <c:v>19744</c:v>
                </c:pt>
                <c:pt idx="57">
                  <c:v>19996</c:v>
                </c:pt>
                <c:pt idx="58">
                  <c:v>20247</c:v>
                </c:pt>
                <c:pt idx="59">
                  <c:v>20497</c:v>
                </c:pt>
                <c:pt idx="60">
                  <c:v>20744</c:v>
                </c:pt>
                <c:pt idx="61">
                  <c:v>20990</c:v>
                </c:pt>
                <c:pt idx="62">
                  <c:v>21236</c:v>
                </c:pt>
                <c:pt idx="63">
                  <c:v>21481</c:v>
                </c:pt>
                <c:pt idx="64">
                  <c:v>21725</c:v>
                </c:pt>
                <c:pt idx="65">
                  <c:v>21968</c:v>
                </c:pt>
                <c:pt idx="66">
                  <c:v>22210</c:v>
                </c:pt>
                <c:pt idx="67">
                  <c:v>22451</c:v>
                </c:pt>
                <c:pt idx="68">
                  <c:v>22692</c:v>
                </c:pt>
                <c:pt idx="69">
                  <c:v>22932</c:v>
                </c:pt>
                <c:pt idx="70">
                  <c:v>23171</c:v>
                </c:pt>
                <c:pt idx="71">
                  <c:v>23409</c:v>
                </c:pt>
                <c:pt idx="72">
                  <c:v>23646</c:v>
                </c:pt>
                <c:pt idx="73">
                  <c:v>23883</c:v>
                </c:pt>
                <c:pt idx="74">
                  <c:v>24119</c:v>
                </c:pt>
                <c:pt idx="75">
                  <c:v>24354</c:v>
                </c:pt>
                <c:pt idx="76">
                  <c:v>24588</c:v>
                </c:pt>
                <c:pt idx="77">
                  <c:v>24820</c:v>
                </c:pt>
                <c:pt idx="78">
                  <c:v>25000</c:v>
                </c:pt>
                <c:pt idx="79">
                  <c:v>26190</c:v>
                </c:pt>
                <c:pt idx="80">
                  <c:v>27367</c:v>
                </c:pt>
                <c:pt idx="81">
                  <c:v>28537</c:v>
                </c:pt>
                <c:pt idx="82">
                  <c:v>29699</c:v>
                </c:pt>
                <c:pt idx="83">
                  <c:v>30000</c:v>
                </c:pt>
                <c:pt idx="84">
                  <c:v>30223</c:v>
                </c:pt>
                <c:pt idx="85">
                  <c:v>30445</c:v>
                </c:pt>
                <c:pt idx="86">
                  <c:v>30665</c:v>
                </c:pt>
                <c:pt idx="87">
                  <c:v>30884</c:v>
                </c:pt>
                <c:pt idx="88">
                  <c:v>31101</c:v>
                </c:pt>
                <c:pt idx="89">
                  <c:v>31317</c:v>
                </c:pt>
                <c:pt idx="90">
                  <c:v>31531</c:v>
                </c:pt>
                <c:pt idx="91">
                  <c:v>31744</c:v>
                </c:pt>
                <c:pt idx="92">
                  <c:v>31956</c:v>
                </c:pt>
                <c:pt idx="93">
                  <c:v>32167</c:v>
                </c:pt>
                <c:pt idx="94">
                  <c:v>32377</c:v>
                </c:pt>
                <c:pt idx="95">
                  <c:v>32586</c:v>
                </c:pt>
                <c:pt idx="96">
                  <c:v>32793</c:v>
                </c:pt>
                <c:pt idx="97">
                  <c:v>32999</c:v>
                </c:pt>
                <c:pt idx="98">
                  <c:v>33204</c:v>
                </c:pt>
                <c:pt idx="99">
                  <c:v>33408</c:v>
                </c:pt>
                <c:pt idx="100">
                  <c:v>33611</c:v>
                </c:pt>
                <c:pt idx="101">
                  <c:v>33814</c:v>
                </c:pt>
                <c:pt idx="102">
                  <c:v>34016</c:v>
                </c:pt>
                <c:pt idx="103">
                  <c:v>34217</c:v>
                </c:pt>
                <c:pt idx="104">
                  <c:v>34417</c:v>
                </c:pt>
                <c:pt idx="105">
                  <c:v>34616</c:v>
                </c:pt>
                <c:pt idx="106">
                  <c:v>34814</c:v>
                </c:pt>
                <c:pt idx="107">
                  <c:v>35012</c:v>
                </c:pt>
                <c:pt idx="108">
                  <c:v>35209</c:v>
                </c:pt>
                <c:pt idx="109">
                  <c:v>35405</c:v>
                </c:pt>
                <c:pt idx="110">
                  <c:v>35600</c:v>
                </c:pt>
                <c:pt idx="111">
                  <c:v>35794</c:v>
                </c:pt>
                <c:pt idx="112">
                  <c:v>35987</c:v>
                </c:pt>
                <c:pt idx="113">
                  <c:v>36180</c:v>
                </c:pt>
                <c:pt idx="114">
                  <c:v>36371</c:v>
                </c:pt>
                <c:pt idx="115">
                  <c:v>36561</c:v>
                </c:pt>
                <c:pt idx="116">
                  <c:v>36749</c:v>
                </c:pt>
                <c:pt idx="117">
                  <c:v>36936</c:v>
                </c:pt>
                <c:pt idx="118">
                  <c:v>37122</c:v>
                </c:pt>
                <c:pt idx="119">
                  <c:v>37307</c:v>
                </c:pt>
                <c:pt idx="120">
                  <c:v>37491</c:v>
                </c:pt>
                <c:pt idx="121">
                  <c:v>37674</c:v>
                </c:pt>
                <c:pt idx="122">
                  <c:v>37856</c:v>
                </c:pt>
                <c:pt idx="123">
                  <c:v>38040</c:v>
                </c:pt>
                <c:pt idx="124">
                  <c:v>38222</c:v>
                </c:pt>
                <c:pt idx="125">
                  <c:v>38403</c:v>
                </c:pt>
                <c:pt idx="126">
                  <c:v>38583</c:v>
                </c:pt>
                <c:pt idx="127">
                  <c:v>38762</c:v>
                </c:pt>
                <c:pt idx="128">
                  <c:v>38940</c:v>
                </c:pt>
                <c:pt idx="129">
                  <c:v>39116</c:v>
                </c:pt>
                <c:pt idx="130">
                  <c:v>39291</c:v>
                </c:pt>
                <c:pt idx="131">
                  <c:v>39465</c:v>
                </c:pt>
                <c:pt idx="132">
                  <c:v>39638</c:v>
                </c:pt>
                <c:pt idx="133">
                  <c:v>39810</c:v>
                </c:pt>
                <c:pt idx="134">
                  <c:v>39981</c:v>
                </c:pt>
                <c:pt idx="135">
                  <c:v>40000</c:v>
                </c:pt>
                <c:pt idx="136">
                  <c:v>40880</c:v>
                </c:pt>
                <c:pt idx="137">
                  <c:v>41756</c:v>
                </c:pt>
                <c:pt idx="138">
                  <c:v>42628</c:v>
                </c:pt>
                <c:pt idx="139">
                  <c:v>43496</c:v>
                </c:pt>
                <c:pt idx="140">
                  <c:v>44360</c:v>
                </c:pt>
                <c:pt idx="141">
                  <c:v>45000</c:v>
                </c:pt>
                <c:pt idx="142">
                  <c:v>45166</c:v>
                </c:pt>
                <c:pt idx="143">
                  <c:v>45331</c:v>
                </c:pt>
                <c:pt idx="144">
                  <c:v>45495</c:v>
                </c:pt>
                <c:pt idx="145">
                  <c:v>45659</c:v>
                </c:pt>
                <c:pt idx="146">
                  <c:v>45822</c:v>
                </c:pt>
                <c:pt idx="147">
                  <c:v>45984</c:v>
                </c:pt>
                <c:pt idx="148">
                  <c:v>46144</c:v>
                </c:pt>
                <c:pt idx="149">
                  <c:v>46303</c:v>
                </c:pt>
                <c:pt idx="150">
                  <c:v>46461</c:v>
                </c:pt>
                <c:pt idx="151">
                  <c:v>46618</c:v>
                </c:pt>
                <c:pt idx="152">
                  <c:v>46775</c:v>
                </c:pt>
                <c:pt idx="153">
                  <c:v>46931</c:v>
                </c:pt>
                <c:pt idx="154">
                  <c:v>47087</c:v>
                </c:pt>
                <c:pt idx="155">
                  <c:v>47242</c:v>
                </c:pt>
                <c:pt idx="156">
                  <c:v>47397</c:v>
                </c:pt>
                <c:pt idx="157">
                  <c:v>47552</c:v>
                </c:pt>
                <c:pt idx="158">
                  <c:v>47706</c:v>
                </c:pt>
                <c:pt idx="159">
                  <c:v>47859</c:v>
                </c:pt>
                <c:pt idx="160">
                  <c:v>48011</c:v>
                </c:pt>
                <c:pt idx="161">
                  <c:v>48162</c:v>
                </c:pt>
                <c:pt idx="162">
                  <c:v>48312</c:v>
                </c:pt>
                <c:pt idx="163">
                  <c:v>48461</c:v>
                </c:pt>
                <c:pt idx="164">
                  <c:v>48609</c:v>
                </c:pt>
                <c:pt idx="165">
                  <c:v>48756</c:v>
                </c:pt>
                <c:pt idx="166">
                  <c:v>48902</c:v>
                </c:pt>
                <c:pt idx="167">
                  <c:v>49048</c:v>
                </c:pt>
                <c:pt idx="168">
                  <c:v>49193</c:v>
                </c:pt>
                <c:pt idx="169">
                  <c:v>49338</c:v>
                </c:pt>
                <c:pt idx="170">
                  <c:v>49482</c:v>
                </c:pt>
                <c:pt idx="171">
                  <c:v>49625</c:v>
                </c:pt>
                <c:pt idx="172">
                  <c:v>49768</c:v>
                </c:pt>
                <c:pt idx="173">
                  <c:v>49910</c:v>
                </c:pt>
                <c:pt idx="174">
                  <c:v>50052</c:v>
                </c:pt>
                <c:pt idx="175">
                  <c:v>50193</c:v>
                </c:pt>
                <c:pt idx="176">
                  <c:v>50333</c:v>
                </c:pt>
                <c:pt idx="177">
                  <c:v>50472</c:v>
                </c:pt>
                <c:pt idx="178">
                  <c:v>50610</c:v>
                </c:pt>
                <c:pt idx="179">
                  <c:v>50747</c:v>
                </c:pt>
                <c:pt idx="180">
                  <c:v>50883</c:v>
                </c:pt>
                <c:pt idx="181">
                  <c:v>51018</c:v>
                </c:pt>
                <c:pt idx="182">
                  <c:v>51152</c:v>
                </c:pt>
                <c:pt idx="183">
                  <c:v>51285</c:v>
                </c:pt>
                <c:pt idx="184">
                  <c:v>51417</c:v>
                </c:pt>
                <c:pt idx="185">
                  <c:v>51548</c:v>
                </c:pt>
                <c:pt idx="186">
                  <c:v>51678</c:v>
                </c:pt>
                <c:pt idx="187">
                  <c:v>51807</c:v>
                </c:pt>
                <c:pt idx="188">
                  <c:v>51936</c:v>
                </c:pt>
                <c:pt idx="189">
                  <c:v>52064</c:v>
                </c:pt>
              </c:numCache>
            </c:numRef>
          </c:xVal>
          <c:yVal>
            <c:numRef>
              <c:f>comparison!$BI$8:$BI$300</c:f>
              <c:numCache>
                <c:formatCode>General</c:formatCode>
                <c:ptCount val="293"/>
                <c:pt idx="0" formatCode="0.00E+00">
                  <c:v>6.2700000000000005</c:v>
                </c:pt>
                <c:pt idx="1">
                  <c:v>6.3014000000000001</c:v>
                </c:pt>
                <c:pt idx="2">
                  <c:v>6.3330000000000002</c:v>
                </c:pt>
                <c:pt idx="3">
                  <c:v>6.3645999999999994</c:v>
                </c:pt>
                <c:pt idx="4">
                  <c:v>6.3965000000000005</c:v>
                </c:pt>
                <c:pt idx="5">
                  <c:v>6.4285999999999994</c:v>
                </c:pt>
                <c:pt idx="6">
                  <c:v>6.4607999999999999</c:v>
                </c:pt>
                <c:pt idx="7">
                  <c:v>6.4931999999999999</c:v>
                </c:pt>
                <c:pt idx="8">
                  <c:v>6.5256999999999996</c:v>
                </c:pt>
                <c:pt idx="9">
                  <c:v>6.5583999999999998</c:v>
                </c:pt>
                <c:pt idx="10">
                  <c:v>6.5912999999999995</c:v>
                </c:pt>
                <c:pt idx="11">
                  <c:v>6.6242999999999999</c:v>
                </c:pt>
                <c:pt idx="12">
                  <c:v>6.6574</c:v>
                </c:pt>
                <c:pt idx="13">
                  <c:v>6.6908000000000003</c:v>
                </c:pt>
                <c:pt idx="14">
                  <c:v>6.7242999999999995</c:v>
                </c:pt>
                <c:pt idx="15">
                  <c:v>6.758</c:v>
                </c:pt>
                <c:pt idx="16">
                  <c:v>6.7919</c:v>
                </c:pt>
                <c:pt idx="17">
                  <c:v>6.8258999999999999</c:v>
                </c:pt>
                <c:pt idx="18">
                  <c:v>6.8601000000000001</c:v>
                </c:pt>
                <c:pt idx="19">
                  <c:v>6.8944000000000001</c:v>
                </c:pt>
                <c:pt idx="20">
                  <c:v>6.9288999999999996</c:v>
                </c:pt>
                <c:pt idx="21">
                  <c:v>6.9636999999999993</c:v>
                </c:pt>
                <c:pt idx="22">
                  <c:v>6.9984999999999999</c:v>
                </c:pt>
                <c:pt idx="23">
                  <c:v>7.0335999999999999</c:v>
                </c:pt>
                <c:pt idx="24">
                  <c:v>7.0688000000000004</c:v>
                </c:pt>
                <c:pt idx="25">
                  <c:v>7.1041999999999996</c:v>
                </c:pt>
                <c:pt idx="26">
                  <c:v>7.1398000000000001</c:v>
                </c:pt>
                <c:pt idx="27">
                  <c:v>7.1754999999999995</c:v>
                </c:pt>
                <c:pt idx="28">
                  <c:v>7.2113999999999994</c:v>
                </c:pt>
                <c:pt idx="29">
                  <c:v>7.2476000000000003</c:v>
                </c:pt>
                <c:pt idx="30">
                  <c:v>7.2839</c:v>
                </c:pt>
                <c:pt idx="31">
                  <c:v>7.3203000000000005</c:v>
                </c:pt>
                <c:pt idx="32">
                  <c:v>7.3570000000000002</c:v>
                </c:pt>
                <c:pt idx="33">
                  <c:v>7.3937999999999997</c:v>
                </c:pt>
                <c:pt idx="34">
                  <c:v>7.4079999999999995</c:v>
                </c:pt>
                <c:pt idx="35">
                  <c:v>7.4450000000000003</c:v>
                </c:pt>
                <c:pt idx="36">
                  <c:v>7.4822999999999995</c:v>
                </c:pt>
                <c:pt idx="37">
                  <c:v>7.5196999999999994</c:v>
                </c:pt>
                <c:pt idx="38">
                  <c:v>7.5376999999999992</c:v>
                </c:pt>
                <c:pt idx="39">
                  <c:v>7.5754999999999999</c:v>
                </c:pt>
                <c:pt idx="40">
                  <c:v>7.6134999999999993</c:v>
                </c:pt>
                <c:pt idx="41">
                  <c:v>7.6515999999999993</c:v>
                </c:pt>
                <c:pt idx="42">
                  <c:v>7.6899000000000006</c:v>
                </c:pt>
                <c:pt idx="43">
                  <c:v>7.7283999999999997</c:v>
                </c:pt>
                <c:pt idx="44">
                  <c:v>7.7669999999999995</c:v>
                </c:pt>
                <c:pt idx="45">
                  <c:v>7.8059999999999992</c:v>
                </c:pt>
                <c:pt idx="46">
                  <c:v>7.8451000000000004</c:v>
                </c:pt>
                <c:pt idx="47">
                  <c:v>7.8843999999999994</c:v>
                </c:pt>
                <c:pt idx="48">
                  <c:v>7.9238999999999997</c:v>
                </c:pt>
                <c:pt idx="49">
                  <c:v>7.9634999999999998</c:v>
                </c:pt>
                <c:pt idx="50">
                  <c:v>8.003400000000001</c:v>
                </c:pt>
                <c:pt idx="51">
                  <c:v>8.0434999999999999</c:v>
                </c:pt>
                <c:pt idx="52">
                  <c:v>8.0838999999999999</c:v>
                </c:pt>
                <c:pt idx="53">
                  <c:v>8.1242999999999999</c:v>
                </c:pt>
                <c:pt idx="54">
                  <c:v>8.1650000000000009</c:v>
                </c:pt>
                <c:pt idx="55">
                  <c:v>8.2058999999999997</c:v>
                </c:pt>
                <c:pt idx="56">
                  <c:v>8.2470000000000017</c:v>
                </c:pt>
                <c:pt idx="57">
                  <c:v>8.2882999999999996</c:v>
                </c:pt>
                <c:pt idx="58">
                  <c:v>8.3299000000000003</c:v>
                </c:pt>
                <c:pt idx="59">
                  <c:v>8.3716999999999988</c:v>
                </c:pt>
                <c:pt idx="60">
                  <c:v>8.4136000000000006</c:v>
                </c:pt>
                <c:pt idx="61">
                  <c:v>8.4557000000000002</c:v>
                </c:pt>
                <c:pt idx="62">
                  <c:v>8.4980999999999991</c:v>
                </c:pt>
                <c:pt idx="63">
                  <c:v>8.5406999999999993</c:v>
                </c:pt>
                <c:pt idx="64">
                  <c:v>8.5835000000000008</c:v>
                </c:pt>
                <c:pt idx="65">
                  <c:v>8.6265000000000001</c:v>
                </c:pt>
                <c:pt idx="66">
                  <c:v>8.6697000000000006</c:v>
                </c:pt>
                <c:pt idx="67">
                  <c:v>8.713000000000001</c:v>
                </c:pt>
                <c:pt idx="68">
                  <c:v>8.7568000000000001</c:v>
                </c:pt>
                <c:pt idx="69">
                  <c:v>8.8006999999999991</c:v>
                </c:pt>
                <c:pt idx="70">
                  <c:v>8.8447999999999993</c:v>
                </c:pt>
                <c:pt idx="71">
                  <c:v>8.8889999999999993</c:v>
                </c:pt>
                <c:pt idx="72">
                  <c:v>8.9335000000000004</c:v>
                </c:pt>
                <c:pt idx="73">
                  <c:v>8.9782999999999991</c:v>
                </c:pt>
                <c:pt idx="74">
                  <c:v>9.0234000000000005</c:v>
                </c:pt>
                <c:pt idx="75">
                  <c:v>9.0685000000000002</c:v>
                </c:pt>
                <c:pt idx="76">
                  <c:v>9.1140000000000008</c:v>
                </c:pt>
                <c:pt idx="77">
                  <c:v>9.1596000000000011</c:v>
                </c:pt>
                <c:pt idx="78">
                  <c:v>9.1955000000000009</c:v>
                </c:pt>
                <c:pt idx="79">
                  <c:v>9.2415000000000003</c:v>
                </c:pt>
                <c:pt idx="80">
                  <c:v>9.2876999999999992</c:v>
                </c:pt>
                <c:pt idx="81">
                  <c:v>9.3340999999999994</c:v>
                </c:pt>
                <c:pt idx="82">
                  <c:v>9.3808000000000007</c:v>
                </c:pt>
                <c:pt idx="83">
                  <c:v>9.3931000000000004</c:v>
                </c:pt>
                <c:pt idx="84">
                  <c:v>9.4400999999999993</c:v>
                </c:pt>
                <c:pt idx="85">
                  <c:v>9.4874999999999989</c:v>
                </c:pt>
                <c:pt idx="86">
                  <c:v>9.5350000000000001</c:v>
                </c:pt>
                <c:pt idx="87">
                  <c:v>9.5829000000000004</c:v>
                </c:pt>
                <c:pt idx="88">
                  <c:v>9.6308999999999987</c:v>
                </c:pt>
                <c:pt idx="89">
                  <c:v>9.6791999999999998</c:v>
                </c:pt>
                <c:pt idx="90">
                  <c:v>9.7275999999999989</c:v>
                </c:pt>
                <c:pt idx="91">
                  <c:v>9.7763999999999989</c:v>
                </c:pt>
                <c:pt idx="92">
                  <c:v>9.8254999999999999</c:v>
                </c:pt>
                <c:pt idx="93">
                  <c:v>9.8746000000000009</c:v>
                </c:pt>
                <c:pt idx="94">
                  <c:v>9.9240999999999993</c:v>
                </c:pt>
                <c:pt idx="95">
                  <c:v>9.9739000000000004</c:v>
                </c:pt>
                <c:pt idx="96">
                  <c:v>10.0238</c:v>
                </c:pt>
                <c:pt idx="97">
                  <c:v>10.074100000000001</c:v>
                </c:pt>
                <c:pt idx="98">
                  <c:v>10.124499999999999</c:v>
                </c:pt>
                <c:pt idx="99">
                  <c:v>10.1752</c:v>
                </c:pt>
                <c:pt idx="100">
                  <c:v>10.226100000000001</c:v>
                </c:pt>
                <c:pt idx="101">
                  <c:v>10.2774</c:v>
                </c:pt>
                <c:pt idx="102">
                  <c:v>10.328999999999999</c:v>
                </c:pt>
                <c:pt idx="103">
                  <c:v>10.380800000000001</c:v>
                </c:pt>
                <c:pt idx="104">
                  <c:v>10.4328</c:v>
                </c:pt>
                <c:pt idx="105">
                  <c:v>10.485100000000001</c:v>
                </c:pt>
                <c:pt idx="106">
                  <c:v>10.5375</c:v>
                </c:pt>
                <c:pt idx="107">
                  <c:v>10.590499999999999</c:v>
                </c:pt>
                <c:pt idx="108">
                  <c:v>10.643599999999999</c:v>
                </c:pt>
                <c:pt idx="109">
                  <c:v>10.696999999999999</c:v>
                </c:pt>
                <c:pt idx="110">
                  <c:v>10.7506</c:v>
                </c:pt>
                <c:pt idx="111">
                  <c:v>10.804499999999999</c:v>
                </c:pt>
                <c:pt idx="112">
                  <c:v>10.858499999999999</c:v>
                </c:pt>
                <c:pt idx="113">
                  <c:v>10.913</c:v>
                </c:pt>
                <c:pt idx="114">
                  <c:v>10.9678</c:v>
                </c:pt>
                <c:pt idx="115">
                  <c:v>11.0229</c:v>
                </c:pt>
                <c:pt idx="116">
                  <c:v>11.078100000000001</c:v>
                </c:pt>
                <c:pt idx="117">
                  <c:v>11.133600000000001</c:v>
                </c:pt>
                <c:pt idx="118">
                  <c:v>11.189299999999999</c:v>
                </c:pt>
                <c:pt idx="119">
                  <c:v>11.2455</c:v>
                </c:pt>
                <c:pt idx="120">
                  <c:v>11.3019</c:v>
                </c:pt>
                <c:pt idx="121">
                  <c:v>11.358699999999999</c:v>
                </c:pt>
                <c:pt idx="122">
                  <c:v>11.415700000000001</c:v>
                </c:pt>
                <c:pt idx="123">
                  <c:v>11.473100000000001</c:v>
                </c:pt>
                <c:pt idx="124">
                  <c:v>11.5305</c:v>
                </c:pt>
                <c:pt idx="125">
                  <c:v>11.588200000000001</c:v>
                </c:pt>
                <c:pt idx="126">
                  <c:v>11.6463</c:v>
                </c:pt>
                <c:pt idx="127">
                  <c:v>11.704799999999999</c:v>
                </c:pt>
                <c:pt idx="128">
                  <c:v>11.7636</c:v>
                </c:pt>
                <c:pt idx="129">
                  <c:v>11.8224</c:v>
                </c:pt>
                <c:pt idx="130">
                  <c:v>11.881600000000001</c:v>
                </c:pt>
                <c:pt idx="131">
                  <c:v>11.9412</c:v>
                </c:pt>
                <c:pt idx="132">
                  <c:v>12.000999999999999</c:v>
                </c:pt>
                <c:pt idx="133">
                  <c:v>12.061300000000001</c:v>
                </c:pt>
                <c:pt idx="134">
                  <c:v>12.121699999999999</c:v>
                </c:pt>
                <c:pt idx="135">
                  <c:v>12.128500000000001</c:v>
                </c:pt>
                <c:pt idx="136">
                  <c:v>12.189200000000001</c:v>
                </c:pt>
                <c:pt idx="137">
                  <c:v>12.2502</c:v>
                </c:pt>
                <c:pt idx="138">
                  <c:v>12.311499999999999</c:v>
                </c:pt>
                <c:pt idx="139">
                  <c:v>12.373099999999999</c:v>
                </c:pt>
                <c:pt idx="140">
                  <c:v>12.435</c:v>
                </c:pt>
                <c:pt idx="141">
                  <c:v>12.481300000000001</c:v>
                </c:pt>
                <c:pt idx="142">
                  <c:v>12.543800000000001</c:v>
                </c:pt>
                <c:pt idx="143">
                  <c:v>12.6067</c:v>
                </c:pt>
                <c:pt idx="144">
                  <c:v>12.669700000000001</c:v>
                </c:pt>
                <c:pt idx="145">
                  <c:v>12.733400000000001</c:v>
                </c:pt>
                <c:pt idx="146">
                  <c:v>12.7972</c:v>
                </c:pt>
                <c:pt idx="147">
                  <c:v>12.861300000000002</c:v>
                </c:pt>
                <c:pt idx="148">
                  <c:v>12.9259</c:v>
                </c:pt>
                <c:pt idx="149">
                  <c:v>12.9908</c:v>
                </c:pt>
                <c:pt idx="150">
                  <c:v>13.055999999999999</c:v>
                </c:pt>
                <c:pt idx="151">
                  <c:v>13.121499999999999</c:v>
                </c:pt>
                <c:pt idx="152">
                  <c:v>13.1875</c:v>
                </c:pt>
                <c:pt idx="153">
                  <c:v>13.2537</c:v>
                </c:pt>
                <c:pt idx="154">
                  <c:v>13.3203</c:v>
                </c:pt>
                <c:pt idx="155">
                  <c:v>13.3871</c:v>
                </c:pt>
                <c:pt idx="156">
                  <c:v>13.4544</c:v>
                </c:pt>
                <c:pt idx="157">
                  <c:v>13.521800000000001</c:v>
                </c:pt>
                <c:pt idx="158">
                  <c:v>13.589600000000001</c:v>
                </c:pt>
                <c:pt idx="159">
                  <c:v>13.6577</c:v>
                </c:pt>
                <c:pt idx="160">
                  <c:v>13.726199999999999</c:v>
                </c:pt>
                <c:pt idx="161">
                  <c:v>13.7951</c:v>
                </c:pt>
                <c:pt idx="162">
                  <c:v>13.8644</c:v>
                </c:pt>
                <c:pt idx="163">
                  <c:v>13.934000000000001</c:v>
                </c:pt>
                <c:pt idx="164">
                  <c:v>14.0039</c:v>
                </c:pt>
                <c:pt idx="165">
                  <c:v>14.074199999999999</c:v>
                </c:pt>
                <c:pt idx="166">
                  <c:v>14.1447</c:v>
                </c:pt>
                <c:pt idx="167">
                  <c:v>14.215800000000002</c:v>
                </c:pt>
                <c:pt idx="168">
                  <c:v>14.287100000000001</c:v>
                </c:pt>
                <c:pt idx="169">
                  <c:v>14.3591</c:v>
                </c:pt>
                <c:pt idx="170">
                  <c:v>14.431100000000001</c:v>
                </c:pt>
                <c:pt idx="171">
                  <c:v>14.503399999999999</c:v>
                </c:pt>
                <c:pt idx="172">
                  <c:v>14.5763</c:v>
                </c:pt>
                <c:pt idx="173">
                  <c:v>14.6493</c:v>
                </c:pt>
                <c:pt idx="174">
                  <c:v>14.723099999999999</c:v>
                </c:pt>
                <c:pt idx="175">
                  <c:v>14.796900000000001</c:v>
                </c:pt>
                <c:pt idx="176">
                  <c:v>14.870899999999999</c:v>
                </c:pt>
                <c:pt idx="177">
                  <c:v>14.945699999999999</c:v>
                </c:pt>
                <c:pt idx="178">
                  <c:v>15.020800000000001</c:v>
                </c:pt>
                <c:pt idx="179">
                  <c:v>15.096399999999999</c:v>
                </c:pt>
                <c:pt idx="180">
                  <c:v>15.1723</c:v>
                </c:pt>
                <c:pt idx="181">
                  <c:v>15.2486</c:v>
                </c:pt>
                <c:pt idx="182">
                  <c:v>15.3253</c:v>
                </c:pt>
                <c:pt idx="183">
                  <c:v>15.4024</c:v>
                </c:pt>
                <c:pt idx="184">
                  <c:v>15.479800000000001</c:v>
                </c:pt>
                <c:pt idx="185">
                  <c:v>15.557700000000001</c:v>
                </c:pt>
                <c:pt idx="186">
                  <c:v>15.635799999999998</c:v>
                </c:pt>
                <c:pt idx="187">
                  <c:v>15.7143</c:v>
                </c:pt>
                <c:pt idx="188">
                  <c:v>15.793399999999998</c:v>
                </c:pt>
                <c:pt idx="189">
                  <c:v>15.8728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07B-48FD-B4E8-FF23AFE51E43}"/>
            </c:ext>
          </c:extLst>
        </c:ser>
        <c:ser>
          <c:idx val="0"/>
          <c:order val="4"/>
          <c:tx>
            <c:v>AFGROW solution using a lower resolution Beta table</c:v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comparison!$AZ$8:$AZ$200</c:f>
              <c:numCache>
                <c:formatCode>General</c:formatCode>
                <c:ptCount val="193"/>
                <c:pt idx="0">
                  <c:v>0</c:v>
                </c:pt>
                <c:pt idx="1">
                  <c:v>317</c:v>
                </c:pt>
                <c:pt idx="2">
                  <c:v>632</c:v>
                </c:pt>
                <c:pt idx="3">
                  <c:v>947</c:v>
                </c:pt>
                <c:pt idx="4">
                  <c:v>1261</c:v>
                </c:pt>
                <c:pt idx="5">
                  <c:v>1575</c:v>
                </c:pt>
                <c:pt idx="6">
                  <c:v>1888</c:v>
                </c:pt>
                <c:pt idx="7">
                  <c:v>2201</c:v>
                </c:pt>
                <c:pt idx="8">
                  <c:v>2513</c:v>
                </c:pt>
                <c:pt idx="9">
                  <c:v>2825</c:v>
                </c:pt>
                <c:pt idx="10">
                  <c:v>3137</c:v>
                </c:pt>
                <c:pt idx="11">
                  <c:v>3448</c:v>
                </c:pt>
                <c:pt idx="12">
                  <c:v>3759</c:v>
                </c:pt>
                <c:pt idx="13">
                  <c:v>4069</c:v>
                </c:pt>
                <c:pt idx="14">
                  <c:v>4379</c:v>
                </c:pt>
                <c:pt idx="15">
                  <c:v>4688</c:v>
                </c:pt>
                <c:pt idx="16">
                  <c:v>4997</c:v>
                </c:pt>
                <c:pt idx="17">
                  <c:v>5305</c:v>
                </c:pt>
                <c:pt idx="18">
                  <c:v>5613</c:v>
                </c:pt>
                <c:pt idx="19">
                  <c:v>5920</c:v>
                </c:pt>
                <c:pt idx="20">
                  <c:v>6227</c:v>
                </c:pt>
                <c:pt idx="21">
                  <c:v>6533</c:v>
                </c:pt>
                <c:pt idx="22">
                  <c:v>6839</c:v>
                </c:pt>
                <c:pt idx="23">
                  <c:v>7143</c:v>
                </c:pt>
                <c:pt idx="24">
                  <c:v>7445</c:v>
                </c:pt>
                <c:pt idx="25">
                  <c:v>7745</c:v>
                </c:pt>
                <c:pt idx="26">
                  <c:v>8043</c:v>
                </c:pt>
                <c:pt idx="27">
                  <c:v>8339</c:v>
                </c:pt>
                <c:pt idx="28">
                  <c:v>8634</c:v>
                </c:pt>
                <c:pt idx="29">
                  <c:v>8927</c:v>
                </c:pt>
                <c:pt idx="30">
                  <c:v>9218</c:v>
                </c:pt>
                <c:pt idx="31">
                  <c:v>9507</c:v>
                </c:pt>
                <c:pt idx="32">
                  <c:v>9794</c:v>
                </c:pt>
                <c:pt idx="33">
                  <c:v>10000</c:v>
                </c:pt>
                <c:pt idx="34">
                  <c:v>11472</c:v>
                </c:pt>
                <c:pt idx="35">
                  <c:v>12930</c:v>
                </c:pt>
                <c:pt idx="36">
                  <c:v>14379</c:v>
                </c:pt>
                <c:pt idx="37">
                  <c:v>15000</c:v>
                </c:pt>
                <c:pt idx="38">
                  <c:v>15278</c:v>
                </c:pt>
                <c:pt idx="39">
                  <c:v>15554</c:v>
                </c:pt>
                <c:pt idx="40">
                  <c:v>15828</c:v>
                </c:pt>
                <c:pt idx="41">
                  <c:v>16100</c:v>
                </c:pt>
                <c:pt idx="42">
                  <c:v>16371</c:v>
                </c:pt>
                <c:pt idx="43">
                  <c:v>16642</c:v>
                </c:pt>
                <c:pt idx="44">
                  <c:v>16912</c:v>
                </c:pt>
                <c:pt idx="45">
                  <c:v>17182</c:v>
                </c:pt>
                <c:pt idx="46">
                  <c:v>17451</c:v>
                </c:pt>
                <c:pt idx="47">
                  <c:v>17720</c:v>
                </c:pt>
                <c:pt idx="48">
                  <c:v>17987</c:v>
                </c:pt>
                <c:pt idx="49">
                  <c:v>18252</c:v>
                </c:pt>
                <c:pt idx="50">
                  <c:v>18515</c:v>
                </c:pt>
                <c:pt idx="51">
                  <c:v>18777</c:v>
                </c:pt>
                <c:pt idx="52">
                  <c:v>19038</c:v>
                </c:pt>
                <c:pt idx="53">
                  <c:v>19298</c:v>
                </c:pt>
                <c:pt idx="54">
                  <c:v>19558</c:v>
                </c:pt>
                <c:pt idx="55">
                  <c:v>19817</c:v>
                </c:pt>
                <c:pt idx="56">
                  <c:v>20075</c:v>
                </c:pt>
                <c:pt idx="57">
                  <c:v>20332</c:v>
                </c:pt>
                <c:pt idx="58">
                  <c:v>20588</c:v>
                </c:pt>
                <c:pt idx="59">
                  <c:v>20844</c:v>
                </c:pt>
                <c:pt idx="60">
                  <c:v>21099</c:v>
                </c:pt>
                <c:pt idx="61">
                  <c:v>21353</c:v>
                </c:pt>
                <c:pt idx="62">
                  <c:v>21606</c:v>
                </c:pt>
                <c:pt idx="63">
                  <c:v>21859</c:v>
                </c:pt>
                <c:pt idx="64">
                  <c:v>22111</c:v>
                </c:pt>
                <c:pt idx="65">
                  <c:v>22362</c:v>
                </c:pt>
                <c:pt idx="66">
                  <c:v>22612</c:v>
                </c:pt>
                <c:pt idx="67">
                  <c:v>22861</c:v>
                </c:pt>
                <c:pt idx="68">
                  <c:v>23110</c:v>
                </c:pt>
                <c:pt idx="69">
                  <c:v>23358</c:v>
                </c:pt>
                <c:pt idx="70">
                  <c:v>23605</c:v>
                </c:pt>
                <c:pt idx="71">
                  <c:v>23851</c:v>
                </c:pt>
                <c:pt idx="72">
                  <c:v>24097</c:v>
                </c:pt>
                <c:pt idx="73">
                  <c:v>24342</c:v>
                </c:pt>
                <c:pt idx="74">
                  <c:v>24586</c:v>
                </c:pt>
                <c:pt idx="75">
                  <c:v>24830</c:v>
                </c:pt>
                <c:pt idx="76">
                  <c:v>25000</c:v>
                </c:pt>
                <c:pt idx="77">
                  <c:v>26253</c:v>
                </c:pt>
                <c:pt idx="78">
                  <c:v>27501</c:v>
                </c:pt>
                <c:pt idx="79">
                  <c:v>28746</c:v>
                </c:pt>
                <c:pt idx="80">
                  <c:v>29987</c:v>
                </c:pt>
                <c:pt idx="81">
                  <c:v>30000</c:v>
                </c:pt>
                <c:pt idx="82">
                  <c:v>30239</c:v>
                </c:pt>
                <c:pt idx="83">
                  <c:v>30478</c:v>
                </c:pt>
                <c:pt idx="84">
                  <c:v>30716</c:v>
                </c:pt>
                <c:pt idx="85">
                  <c:v>30953</c:v>
                </c:pt>
                <c:pt idx="86">
                  <c:v>31190</c:v>
                </c:pt>
                <c:pt idx="87">
                  <c:v>31426</c:v>
                </c:pt>
                <c:pt idx="88">
                  <c:v>31656</c:v>
                </c:pt>
                <c:pt idx="89">
                  <c:v>31884</c:v>
                </c:pt>
                <c:pt idx="90">
                  <c:v>32110</c:v>
                </c:pt>
                <c:pt idx="91">
                  <c:v>32334</c:v>
                </c:pt>
                <c:pt idx="92">
                  <c:v>32556</c:v>
                </c:pt>
                <c:pt idx="93">
                  <c:v>32776</c:v>
                </c:pt>
                <c:pt idx="94">
                  <c:v>32995</c:v>
                </c:pt>
                <c:pt idx="95">
                  <c:v>33212</c:v>
                </c:pt>
                <c:pt idx="96">
                  <c:v>33427</c:v>
                </c:pt>
                <c:pt idx="97">
                  <c:v>33640</c:v>
                </c:pt>
                <c:pt idx="98">
                  <c:v>33852</c:v>
                </c:pt>
                <c:pt idx="99">
                  <c:v>34062</c:v>
                </c:pt>
                <c:pt idx="100">
                  <c:v>34270</c:v>
                </c:pt>
                <c:pt idx="101">
                  <c:v>34477</c:v>
                </c:pt>
                <c:pt idx="102">
                  <c:v>34682</c:v>
                </c:pt>
                <c:pt idx="103">
                  <c:v>34885</c:v>
                </c:pt>
                <c:pt idx="104">
                  <c:v>35087</c:v>
                </c:pt>
                <c:pt idx="105">
                  <c:v>35287</c:v>
                </c:pt>
                <c:pt idx="106">
                  <c:v>35486</c:v>
                </c:pt>
                <c:pt idx="107">
                  <c:v>35683</c:v>
                </c:pt>
                <c:pt idx="108">
                  <c:v>35879</c:v>
                </c:pt>
                <c:pt idx="109">
                  <c:v>36075</c:v>
                </c:pt>
                <c:pt idx="110">
                  <c:v>36271</c:v>
                </c:pt>
                <c:pt idx="111">
                  <c:v>36467</c:v>
                </c:pt>
                <c:pt idx="112">
                  <c:v>36663</c:v>
                </c:pt>
                <c:pt idx="113">
                  <c:v>36859</c:v>
                </c:pt>
                <c:pt idx="114">
                  <c:v>37055</c:v>
                </c:pt>
                <c:pt idx="115">
                  <c:v>37251</c:v>
                </c:pt>
                <c:pt idx="116">
                  <c:v>37447</c:v>
                </c:pt>
                <c:pt idx="117">
                  <c:v>37643</c:v>
                </c:pt>
                <c:pt idx="118">
                  <c:v>37839</c:v>
                </c:pt>
                <c:pt idx="119">
                  <c:v>38033</c:v>
                </c:pt>
                <c:pt idx="120">
                  <c:v>38225</c:v>
                </c:pt>
                <c:pt idx="121">
                  <c:v>38415</c:v>
                </c:pt>
                <c:pt idx="122">
                  <c:v>38603</c:v>
                </c:pt>
                <c:pt idx="123">
                  <c:v>38789</c:v>
                </c:pt>
                <c:pt idx="124">
                  <c:v>38974</c:v>
                </c:pt>
                <c:pt idx="125">
                  <c:v>39157</c:v>
                </c:pt>
                <c:pt idx="126">
                  <c:v>39337</c:v>
                </c:pt>
                <c:pt idx="127">
                  <c:v>39515</c:v>
                </c:pt>
                <c:pt idx="128">
                  <c:v>39691</c:v>
                </c:pt>
                <c:pt idx="129">
                  <c:v>39865</c:v>
                </c:pt>
                <c:pt idx="130">
                  <c:v>40000</c:v>
                </c:pt>
                <c:pt idx="131">
                  <c:v>40889</c:v>
                </c:pt>
                <c:pt idx="132">
                  <c:v>41762</c:v>
                </c:pt>
                <c:pt idx="133">
                  <c:v>42626</c:v>
                </c:pt>
                <c:pt idx="134">
                  <c:v>43480</c:v>
                </c:pt>
                <c:pt idx="135">
                  <c:v>44325</c:v>
                </c:pt>
                <c:pt idx="136">
                  <c:v>45000</c:v>
                </c:pt>
                <c:pt idx="137">
                  <c:v>45162</c:v>
                </c:pt>
                <c:pt idx="138">
                  <c:v>45321</c:v>
                </c:pt>
                <c:pt idx="139">
                  <c:v>45478</c:v>
                </c:pt>
                <c:pt idx="140">
                  <c:v>45634</c:v>
                </c:pt>
                <c:pt idx="141">
                  <c:v>45788</c:v>
                </c:pt>
                <c:pt idx="142">
                  <c:v>45941</c:v>
                </c:pt>
                <c:pt idx="143">
                  <c:v>46092</c:v>
                </c:pt>
                <c:pt idx="144">
                  <c:v>46242</c:v>
                </c:pt>
                <c:pt idx="145">
                  <c:v>46390</c:v>
                </c:pt>
                <c:pt idx="146">
                  <c:v>46537</c:v>
                </c:pt>
                <c:pt idx="147">
                  <c:v>46682</c:v>
                </c:pt>
                <c:pt idx="148">
                  <c:v>46826</c:v>
                </c:pt>
                <c:pt idx="149">
                  <c:v>46969</c:v>
                </c:pt>
                <c:pt idx="150">
                  <c:v>47110</c:v>
                </c:pt>
                <c:pt idx="151">
                  <c:v>47250</c:v>
                </c:pt>
                <c:pt idx="152">
                  <c:v>47389</c:v>
                </c:pt>
                <c:pt idx="153">
                  <c:v>47527</c:v>
                </c:pt>
                <c:pt idx="154">
                  <c:v>47663</c:v>
                </c:pt>
                <c:pt idx="155">
                  <c:v>47798</c:v>
                </c:pt>
                <c:pt idx="156">
                  <c:v>47932</c:v>
                </c:pt>
                <c:pt idx="157">
                  <c:v>48065</c:v>
                </c:pt>
                <c:pt idx="158">
                  <c:v>48197</c:v>
                </c:pt>
                <c:pt idx="159">
                  <c:v>48328</c:v>
                </c:pt>
                <c:pt idx="160">
                  <c:v>48458</c:v>
                </c:pt>
                <c:pt idx="161">
                  <c:v>48587</c:v>
                </c:pt>
                <c:pt idx="162">
                  <c:v>48714</c:v>
                </c:pt>
                <c:pt idx="163">
                  <c:v>48840</c:v>
                </c:pt>
                <c:pt idx="164">
                  <c:v>48965</c:v>
                </c:pt>
                <c:pt idx="165">
                  <c:v>49089</c:v>
                </c:pt>
                <c:pt idx="166">
                  <c:v>49212</c:v>
                </c:pt>
                <c:pt idx="167">
                  <c:v>49334</c:v>
                </c:pt>
                <c:pt idx="168">
                  <c:v>49455</c:v>
                </c:pt>
                <c:pt idx="169">
                  <c:v>49576</c:v>
                </c:pt>
                <c:pt idx="170">
                  <c:v>49696</c:v>
                </c:pt>
                <c:pt idx="171">
                  <c:v>49815</c:v>
                </c:pt>
              </c:numCache>
            </c:numRef>
          </c:xVal>
          <c:yVal>
            <c:numRef>
              <c:f>comparison!$BA$8:$BA$200</c:f>
              <c:numCache>
                <c:formatCode>General</c:formatCode>
                <c:ptCount val="193"/>
                <c:pt idx="0">
                  <c:v>6.2700000000000005</c:v>
                </c:pt>
                <c:pt idx="1">
                  <c:v>6.3014000000000001</c:v>
                </c:pt>
                <c:pt idx="2">
                  <c:v>6.3328999999999995</c:v>
                </c:pt>
                <c:pt idx="3">
                  <c:v>6.3647</c:v>
                </c:pt>
                <c:pt idx="4">
                  <c:v>6.3965000000000005</c:v>
                </c:pt>
                <c:pt idx="5">
                  <c:v>6.4285999999999994</c:v>
                </c:pt>
                <c:pt idx="6">
                  <c:v>6.4607000000000001</c:v>
                </c:pt>
                <c:pt idx="7">
                  <c:v>6.4931000000000001</c:v>
                </c:pt>
                <c:pt idx="8">
                  <c:v>6.5255000000000001</c:v>
                </c:pt>
                <c:pt idx="9">
                  <c:v>6.5582000000000003</c:v>
                </c:pt>
                <c:pt idx="10">
                  <c:v>6.5911</c:v>
                </c:pt>
                <c:pt idx="11">
                  <c:v>6.6241000000000003</c:v>
                </c:pt>
                <c:pt idx="12">
                  <c:v>6.6572999999999993</c:v>
                </c:pt>
                <c:pt idx="13">
                  <c:v>6.6905999999999999</c:v>
                </c:pt>
                <c:pt idx="14">
                  <c:v>6.7241999999999997</c:v>
                </c:pt>
                <c:pt idx="15">
                  <c:v>6.7577999999999996</c:v>
                </c:pt>
                <c:pt idx="16">
                  <c:v>6.7917000000000005</c:v>
                </c:pt>
                <c:pt idx="17">
                  <c:v>6.8256999999999994</c:v>
                </c:pt>
                <c:pt idx="18">
                  <c:v>6.8599000000000006</c:v>
                </c:pt>
                <c:pt idx="19">
                  <c:v>6.8941999999999997</c:v>
                </c:pt>
                <c:pt idx="20">
                  <c:v>6.9287999999999998</c:v>
                </c:pt>
                <c:pt idx="21">
                  <c:v>6.9634999999999998</c:v>
                </c:pt>
                <c:pt idx="22">
                  <c:v>6.9982999999999995</c:v>
                </c:pt>
                <c:pt idx="23">
                  <c:v>7.0333000000000006</c:v>
                </c:pt>
                <c:pt idx="24">
                  <c:v>7.0685000000000002</c:v>
                </c:pt>
                <c:pt idx="25">
                  <c:v>7.1038999999999994</c:v>
                </c:pt>
                <c:pt idx="26">
                  <c:v>7.1393999999999993</c:v>
                </c:pt>
                <c:pt idx="27">
                  <c:v>7.1751000000000005</c:v>
                </c:pt>
                <c:pt idx="28">
                  <c:v>7.2111000000000001</c:v>
                </c:pt>
                <c:pt idx="29">
                  <c:v>7.2471999999999994</c:v>
                </c:pt>
                <c:pt idx="30">
                  <c:v>7.2836000000000007</c:v>
                </c:pt>
                <c:pt idx="31">
                  <c:v>7.3201000000000001</c:v>
                </c:pt>
                <c:pt idx="32">
                  <c:v>7.3567999999999998</c:v>
                </c:pt>
                <c:pt idx="33">
                  <c:v>7.3834</c:v>
                </c:pt>
                <c:pt idx="34">
                  <c:v>7.4203000000000001</c:v>
                </c:pt>
                <c:pt idx="35">
                  <c:v>7.4574000000000007</c:v>
                </c:pt>
                <c:pt idx="36">
                  <c:v>7.4946999999999999</c:v>
                </c:pt>
                <c:pt idx="37">
                  <c:v>7.5109000000000004</c:v>
                </c:pt>
                <c:pt idx="38">
                  <c:v>7.5484999999999998</c:v>
                </c:pt>
                <c:pt idx="39">
                  <c:v>7.5862999999999996</c:v>
                </c:pt>
                <c:pt idx="40">
                  <c:v>7.6242999999999999</c:v>
                </c:pt>
                <c:pt idx="41">
                  <c:v>7.6623999999999999</c:v>
                </c:pt>
                <c:pt idx="42">
                  <c:v>7.7008000000000001</c:v>
                </c:pt>
                <c:pt idx="43">
                  <c:v>7.7393999999999998</c:v>
                </c:pt>
                <c:pt idx="44">
                  <c:v>7.7780999999999993</c:v>
                </c:pt>
                <c:pt idx="45">
                  <c:v>7.8171000000000008</c:v>
                </c:pt>
                <c:pt idx="46">
                  <c:v>7.8562000000000003</c:v>
                </c:pt>
                <c:pt idx="47">
                  <c:v>7.8955999999999991</c:v>
                </c:pt>
                <c:pt idx="48">
                  <c:v>7.9351000000000003</c:v>
                </c:pt>
                <c:pt idx="49">
                  <c:v>7.974800000000001</c:v>
                </c:pt>
                <c:pt idx="50">
                  <c:v>8.0146999999999995</c:v>
                </c:pt>
                <c:pt idx="51">
                  <c:v>8.0548999999999999</c:v>
                </c:pt>
                <c:pt idx="52">
                  <c:v>8.0952000000000002</c:v>
                </c:pt>
                <c:pt idx="53">
                  <c:v>8.1356999999999999</c:v>
                </c:pt>
                <c:pt idx="54">
                  <c:v>8.176499999999999</c:v>
                </c:pt>
                <c:pt idx="55">
                  <c:v>8.2175000000000011</c:v>
                </c:pt>
                <c:pt idx="56">
                  <c:v>8.258700000000001</c:v>
                </c:pt>
                <c:pt idx="57">
                  <c:v>8.3000000000000007</c:v>
                </c:pt>
                <c:pt idx="58">
                  <c:v>8.3414999999999999</c:v>
                </c:pt>
                <c:pt idx="59">
                  <c:v>8.3834</c:v>
                </c:pt>
                <c:pt idx="60">
                  <c:v>8.4253999999999998</c:v>
                </c:pt>
                <c:pt idx="61">
                  <c:v>8.4676000000000009</c:v>
                </c:pt>
                <c:pt idx="62">
                  <c:v>8.51</c:v>
                </c:pt>
                <c:pt idx="63">
                  <c:v>8.5526999999999997</c:v>
                </c:pt>
                <c:pt idx="64">
                  <c:v>8.5955999999999992</c:v>
                </c:pt>
                <c:pt idx="65">
                  <c:v>8.6387</c:v>
                </c:pt>
                <c:pt idx="66">
                  <c:v>8.6818999999999988</c:v>
                </c:pt>
                <c:pt idx="67">
                  <c:v>8.7253000000000007</c:v>
                </c:pt>
                <c:pt idx="68">
                  <c:v>8.7690999999999999</c:v>
                </c:pt>
                <c:pt idx="69">
                  <c:v>8.8129999999999988</c:v>
                </c:pt>
                <c:pt idx="70">
                  <c:v>8.8570999999999991</c:v>
                </c:pt>
                <c:pt idx="71">
                  <c:v>8.9014000000000006</c:v>
                </c:pt>
                <c:pt idx="72">
                  <c:v>8.9460999999999995</c:v>
                </c:pt>
                <c:pt idx="73">
                  <c:v>8.9908999999999999</c:v>
                </c:pt>
                <c:pt idx="74">
                  <c:v>9.0358999999999998</c:v>
                </c:pt>
                <c:pt idx="75">
                  <c:v>9.0813000000000006</c:v>
                </c:pt>
                <c:pt idx="76">
                  <c:v>9.1131000000000011</c:v>
                </c:pt>
                <c:pt idx="77">
                  <c:v>9.1587000000000014</c:v>
                </c:pt>
                <c:pt idx="78">
                  <c:v>9.2044999999999995</c:v>
                </c:pt>
                <c:pt idx="79">
                  <c:v>9.2505999999999986</c:v>
                </c:pt>
                <c:pt idx="80">
                  <c:v>9.2967999999999993</c:v>
                </c:pt>
                <c:pt idx="81">
                  <c:v>9.2972999999999999</c:v>
                </c:pt>
                <c:pt idx="82">
                  <c:v>9.3437999999999999</c:v>
                </c:pt>
                <c:pt idx="83">
                  <c:v>9.3907000000000007</c:v>
                </c:pt>
                <c:pt idx="84">
                  <c:v>9.4377999999999993</c:v>
                </c:pt>
                <c:pt idx="85">
                  <c:v>9.4850000000000012</c:v>
                </c:pt>
                <c:pt idx="86">
                  <c:v>9.5326000000000004</c:v>
                </c:pt>
                <c:pt idx="87">
                  <c:v>9.5803999999999991</c:v>
                </c:pt>
                <c:pt idx="88">
                  <c:v>9.628400000000001</c:v>
                </c:pt>
                <c:pt idx="89">
                  <c:v>9.6767000000000003</c:v>
                </c:pt>
                <c:pt idx="90">
                  <c:v>9.7252999999999989</c:v>
                </c:pt>
                <c:pt idx="91">
                  <c:v>9.7739999999999991</c:v>
                </c:pt>
                <c:pt idx="92">
                  <c:v>9.8229000000000006</c:v>
                </c:pt>
                <c:pt idx="93">
                  <c:v>9.8720999999999997</c:v>
                </c:pt>
                <c:pt idx="94">
                  <c:v>9.9216999999999995</c:v>
                </c:pt>
                <c:pt idx="95">
                  <c:v>9.9714000000000009</c:v>
                </c:pt>
                <c:pt idx="96">
                  <c:v>10.0214</c:v>
                </c:pt>
                <c:pt idx="97">
                  <c:v>10.0716</c:v>
                </c:pt>
                <c:pt idx="98">
                  <c:v>10.1221</c:v>
                </c:pt>
                <c:pt idx="99">
                  <c:v>10.1729</c:v>
                </c:pt>
                <c:pt idx="100">
                  <c:v>10.223800000000001</c:v>
                </c:pt>
                <c:pt idx="101">
                  <c:v>10.2752</c:v>
                </c:pt>
                <c:pt idx="102">
                  <c:v>10.326699999999999</c:v>
                </c:pt>
                <c:pt idx="103">
                  <c:v>10.378299999999999</c:v>
                </c:pt>
                <c:pt idx="104">
                  <c:v>10.430399999999999</c:v>
                </c:pt>
                <c:pt idx="105">
                  <c:v>10.482699999999999</c:v>
                </c:pt>
                <c:pt idx="106">
                  <c:v>10.535299999999999</c:v>
                </c:pt>
                <c:pt idx="107">
                  <c:v>10.588099999999999</c:v>
                </c:pt>
                <c:pt idx="108">
                  <c:v>10.6412</c:v>
                </c:pt>
                <c:pt idx="109">
                  <c:v>10.6945</c:v>
                </c:pt>
                <c:pt idx="110">
                  <c:v>10.748000000000001</c:v>
                </c:pt>
                <c:pt idx="111">
                  <c:v>10.8019</c:v>
                </c:pt>
                <c:pt idx="112">
                  <c:v>10.856</c:v>
                </c:pt>
                <c:pt idx="113">
                  <c:v>10.910400000000001</c:v>
                </c:pt>
                <c:pt idx="114">
                  <c:v>10.9651</c:v>
                </c:pt>
                <c:pt idx="115">
                  <c:v>11.020099999999999</c:v>
                </c:pt>
                <c:pt idx="116">
                  <c:v>11.075399999999998</c:v>
                </c:pt>
                <c:pt idx="117">
                  <c:v>11.131</c:v>
                </c:pt>
                <c:pt idx="118">
                  <c:v>11.1869</c:v>
                </c:pt>
                <c:pt idx="119">
                  <c:v>11.243</c:v>
                </c:pt>
                <c:pt idx="120">
                  <c:v>11.299399999999999</c:v>
                </c:pt>
                <c:pt idx="121">
                  <c:v>11.356</c:v>
                </c:pt>
                <c:pt idx="122">
                  <c:v>11.4129</c:v>
                </c:pt>
                <c:pt idx="123">
                  <c:v>11.469999999999999</c:v>
                </c:pt>
                <c:pt idx="124">
                  <c:v>11.527600000000001</c:v>
                </c:pt>
                <c:pt idx="125">
                  <c:v>11.5855</c:v>
                </c:pt>
                <c:pt idx="126">
                  <c:v>11.6434</c:v>
                </c:pt>
                <c:pt idx="127">
                  <c:v>11.701700000000001</c:v>
                </c:pt>
                <c:pt idx="128">
                  <c:v>11.760299999999999</c:v>
                </c:pt>
                <c:pt idx="129">
                  <c:v>11.819100000000001</c:v>
                </c:pt>
                <c:pt idx="130">
                  <c:v>11.865499999999999</c:v>
                </c:pt>
                <c:pt idx="131">
                  <c:v>11.924900000000001</c:v>
                </c:pt>
                <c:pt idx="132">
                  <c:v>11.984500000000001</c:v>
                </c:pt>
                <c:pt idx="133">
                  <c:v>12.044499999999999</c:v>
                </c:pt>
                <c:pt idx="134">
                  <c:v>12.104699999999999</c:v>
                </c:pt>
                <c:pt idx="135">
                  <c:v>12.1653</c:v>
                </c:pt>
                <c:pt idx="136">
                  <c:v>12.214399999999999</c:v>
                </c:pt>
                <c:pt idx="137">
                  <c:v>12.2758</c:v>
                </c:pt>
                <c:pt idx="138">
                  <c:v>12.337400000000001</c:v>
                </c:pt>
                <c:pt idx="139">
                  <c:v>12.3992</c:v>
                </c:pt>
                <c:pt idx="140">
                  <c:v>12.461500000000001</c:v>
                </c:pt>
                <c:pt idx="141">
                  <c:v>12.524000000000001</c:v>
                </c:pt>
                <c:pt idx="142">
                  <c:v>12.587</c:v>
                </c:pt>
                <c:pt idx="143">
                  <c:v>12.650099999999998</c:v>
                </c:pt>
                <c:pt idx="144">
                  <c:v>12.713699999999999</c:v>
                </c:pt>
                <c:pt idx="145">
                  <c:v>12.7774</c:v>
                </c:pt>
                <c:pt idx="146">
                  <c:v>12.8416</c:v>
                </c:pt>
                <c:pt idx="147">
                  <c:v>12.905899999999999</c:v>
                </c:pt>
                <c:pt idx="148">
                  <c:v>12.970600000000001</c:v>
                </c:pt>
                <c:pt idx="149">
                  <c:v>13.0358</c:v>
                </c:pt>
                <c:pt idx="150">
                  <c:v>13.100999999999999</c:v>
                </c:pt>
                <c:pt idx="151">
                  <c:v>13.166700000000001</c:v>
                </c:pt>
                <c:pt idx="152">
                  <c:v>13.232799999999999</c:v>
                </c:pt>
                <c:pt idx="153">
                  <c:v>13.299399999999999</c:v>
                </c:pt>
                <c:pt idx="154">
                  <c:v>13.3659</c:v>
                </c:pt>
                <c:pt idx="155">
                  <c:v>13.4328</c:v>
                </c:pt>
                <c:pt idx="156">
                  <c:v>13.5002</c:v>
                </c:pt>
                <c:pt idx="157">
                  <c:v>13.568</c:v>
                </c:pt>
                <c:pt idx="158">
                  <c:v>13.636199999999999</c:v>
                </c:pt>
                <c:pt idx="159">
                  <c:v>13.704799999999999</c:v>
                </c:pt>
                <c:pt idx="160">
                  <c:v>13.7738</c:v>
                </c:pt>
                <c:pt idx="161">
                  <c:v>13.8432</c:v>
                </c:pt>
                <c:pt idx="162">
                  <c:v>13.9124</c:v>
                </c:pt>
                <c:pt idx="163">
                  <c:v>13.981999999999999</c:v>
                </c:pt>
                <c:pt idx="164">
                  <c:v>14.052</c:v>
                </c:pt>
                <c:pt idx="165">
                  <c:v>14.122300000000001</c:v>
                </c:pt>
                <c:pt idx="166">
                  <c:v>14.193000000000001</c:v>
                </c:pt>
                <c:pt idx="167">
                  <c:v>14.264000000000001</c:v>
                </c:pt>
                <c:pt idx="168">
                  <c:v>14.3353</c:v>
                </c:pt>
                <c:pt idx="169">
                  <c:v>14.4076</c:v>
                </c:pt>
                <c:pt idx="170">
                  <c:v>14.4802</c:v>
                </c:pt>
                <c:pt idx="171">
                  <c:v>14.553099999999999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07B-48FD-B4E8-FF23AFE51E43}"/>
            </c:ext>
          </c:extLst>
        </c:ser>
        <c:ser>
          <c:idx val="1"/>
          <c:order val="5"/>
          <c:tx>
            <c:v>PE-1-1 Experimental Data </c:v>
          </c:tx>
          <c:spPr>
            <a:ln w="19050">
              <a:noFill/>
            </a:ln>
          </c:spPr>
          <c:xVal>
            <c:numRef>
              <c:f>digitizedData2!$CX$18:$CX$29</c:f>
              <c:numCache>
                <c:formatCode>General</c:formatCode>
                <c:ptCount val="12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digitizedData2!$CW$18:$CW$29</c:f>
              <c:numCache>
                <c:formatCode>General</c:formatCode>
                <c:ptCount val="12"/>
                <c:pt idx="0">
                  <c:v>6.2728931680840327</c:v>
                </c:pt>
                <c:pt idx="1">
                  <c:v>6.9665377261674406</c:v>
                </c:pt>
                <c:pt idx="2">
                  <c:v>6.9665377261674406</c:v>
                </c:pt>
                <c:pt idx="3">
                  <c:v>8.259328786564561</c:v>
                </c:pt>
                <c:pt idx="4">
                  <c:v>8.259328786564561</c:v>
                </c:pt>
                <c:pt idx="5">
                  <c:v>10.421740823576496</c:v>
                </c:pt>
                <c:pt idx="6">
                  <c:v>10.421740823576496</c:v>
                </c:pt>
                <c:pt idx="7">
                  <c:v>13.612644032614964</c:v>
                </c:pt>
                <c:pt idx="8">
                  <c:v>13.947665316071246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7B-48FD-B4E8-FF23AFE51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7039127494042201"/>
              <c:y val="0.815598939720588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length "c" (mm)</a:t>
                </a:r>
              </a:p>
            </c:rich>
          </c:tx>
          <c:layout>
            <c:manualLayout>
              <c:xMode val="edge"/>
              <c:yMode val="edge"/>
              <c:x val="7.6769282482947922E-3"/>
              <c:y val="0.28336739313274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8.8038260339780669E-2"/>
          <c:y val="9.965211044031308E-2"/>
          <c:w val="0.7298433218018926"/>
          <c:h val="0.33441965962036291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 and Afgrow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44244455733565E-2"/>
          <c:y val="0.14447564480639724"/>
          <c:w val="0.89548538880234818"/>
          <c:h val="0.74868400889493014"/>
        </c:manualLayout>
      </c:layout>
      <c:scatterChart>
        <c:scatterStyle val="lineMarker"/>
        <c:varyColors val="0"/>
        <c:ser>
          <c:idx val="1"/>
          <c:order val="0"/>
          <c:tx>
            <c:v>PE-1-1 Experimental Data </c:v>
          </c:tx>
          <c:spPr>
            <a:ln w="19050">
              <a:noFill/>
            </a:ln>
          </c:spPr>
          <c:xVal>
            <c:numRef>
              <c:f>digitizedData2!$CT$16:$CT$23</c:f>
              <c:numCache>
                <c:formatCode>General</c:formatCode>
                <c:ptCount val="8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75000</c:v>
                </c:pt>
                <c:pt idx="6">
                  <c:v>85000</c:v>
                </c:pt>
                <c:pt idx="7">
                  <c:v>90000</c:v>
                </c:pt>
              </c:numCache>
            </c:numRef>
          </c:xVal>
          <c:yVal>
            <c:numRef>
              <c:f>digitizedData2!$CS$16:$CS$23</c:f>
              <c:numCache>
                <c:formatCode>General</c:formatCode>
                <c:ptCount val="8"/>
                <c:pt idx="0">
                  <c:v>5.6424683929109065</c:v>
                </c:pt>
                <c:pt idx="1">
                  <c:v>5.927063587563751</c:v>
                </c:pt>
                <c:pt idx="2">
                  <c:v>6.2728931680840327</c:v>
                </c:pt>
                <c:pt idx="3">
                  <c:v>6.9665377261674406</c:v>
                </c:pt>
                <c:pt idx="4">
                  <c:v>8.259328786564561</c:v>
                </c:pt>
                <c:pt idx="5">
                  <c:v>10.421740823576496</c:v>
                </c:pt>
                <c:pt idx="6">
                  <c:v>13.612644032614964</c:v>
                </c:pt>
                <c:pt idx="7">
                  <c:v>13.947665316071246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FD-492E-9F08-1158872AE0A2}"/>
            </c:ext>
          </c:extLst>
        </c:ser>
        <c:ser>
          <c:idx val="0"/>
          <c:order val="1"/>
          <c:tx>
            <c:v>Afgrow, R=0.1 and R=0.5 blocks, table look-up API X65 FCGR R=0.1, 0.6</c:v>
          </c:tx>
          <c:spPr>
            <a:ln w="19050">
              <a:noFill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FD-492E-9F08-1158872AE0A2}"/>
            </c:ext>
          </c:extLst>
        </c:ser>
        <c:ser>
          <c:idx val="2"/>
          <c:order val="2"/>
          <c:tx>
            <c:v>Afgrow, R=0.1 and R=0.5 blocks, table look-up mean BS7910 FCGR R=0.1, 0.5</c:v>
          </c:tx>
          <c:spPr>
            <a:ln w="19050">
              <a:noFill/>
            </a:ln>
          </c:spPr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9FD-492E-9F08-1158872AE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7039127494042201"/>
              <c:y val="0.815598939720588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"c" (mm)</a:t>
                </a:r>
              </a:p>
            </c:rich>
          </c:tx>
          <c:layout>
            <c:manualLayout>
              <c:xMode val="edge"/>
              <c:yMode val="edge"/>
              <c:x val="6.1409625647449555E-2"/>
              <c:y val="0.145948677516672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0831331769593347"/>
          <c:y val="0.16028683927011042"/>
          <c:w val="0.76058748093679041"/>
          <c:h val="0.22289380010270576"/>
        </c:manualLayout>
      </c:layout>
      <c:overlay val="0"/>
    </c:legend>
    <c:plotVisOnly val="1"/>
    <c:dispBlanksAs val="gap"/>
    <c:showDLblsOverMax val="0"/>
    <c:extLst/>
  </c:chart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data,</a:t>
            </a:r>
            <a:r>
              <a:rPr lang="en-US" baseline="0"/>
              <a:t> 3D FEA and AFGROW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6283575880415362E-2"/>
          <c:y val="0.14447564480639724"/>
          <c:w val="0.85464423650657362"/>
          <c:h val="0.74868400889493014"/>
        </c:manualLayout>
      </c:layout>
      <c:scatterChart>
        <c:scatterStyle val="lineMarker"/>
        <c:varyColors val="0"/>
        <c:ser>
          <c:idx val="2"/>
          <c:order val="0"/>
          <c:tx>
            <c:v>3D FEA solution where no crack front shape constraint was considered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comparison!$S$8:$S$120</c:f>
              <c:numCache>
                <c:formatCode>General</c:formatCode>
                <c:ptCount val="113"/>
                <c:pt idx="0">
                  <c:v>0</c:v>
                </c:pt>
                <c:pt idx="1">
                  <c:v>9.9337999999999997</c:v>
                </c:pt>
                <c:pt idx="2">
                  <c:v>110.39</c:v>
                </c:pt>
                <c:pt idx="3">
                  <c:v>502.1</c:v>
                </c:pt>
                <c:pt idx="4">
                  <c:v>1004</c:v>
                </c:pt>
                <c:pt idx="5">
                  <c:v>2007.4</c:v>
                </c:pt>
                <c:pt idx="6">
                  <c:v>3000.6</c:v>
                </c:pt>
                <c:pt idx="7">
                  <c:v>3995.4</c:v>
                </c:pt>
                <c:pt idx="8">
                  <c:v>4997.3</c:v>
                </c:pt>
                <c:pt idx="9">
                  <c:v>6000.1</c:v>
                </c:pt>
                <c:pt idx="10">
                  <c:v>7002.7</c:v>
                </c:pt>
                <c:pt idx="11">
                  <c:v>8005.7</c:v>
                </c:pt>
                <c:pt idx="12">
                  <c:v>9006.7000000000007</c:v>
                </c:pt>
                <c:pt idx="13">
                  <c:v>9507.4</c:v>
                </c:pt>
                <c:pt idx="14">
                  <c:v>9897.9</c:v>
                </c:pt>
                <c:pt idx="15">
                  <c:v>9998</c:v>
                </c:pt>
                <c:pt idx="16">
                  <c:v>10008</c:v>
                </c:pt>
                <c:pt idx="17">
                  <c:v>10018</c:v>
                </c:pt>
                <c:pt idx="18">
                  <c:v>11002</c:v>
                </c:pt>
                <c:pt idx="19">
                  <c:v>11997</c:v>
                </c:pt>
                <c:pt idx="20">
                  <c:v>12992</c:v>
                </c:pt>
                <c:pt idx="21">
                  <c:v>13988</c:v>
                </c:pt>
                <c:pt idx="22">
                  <c:v>14975</c:v>
                </c:pt>
                <c:pt idx="23">
                  <c:v>14985</c:v>
                </c:pt>
                <c:pt idx="24">
                  <c:v>14995</c:v>
                </c:pt>
                <c:pt idx="25">
                  <c:v>15095</c:v>
                </c:pt>
                <c:pt idx="26">
                  <c:v>15484</c:v>
                </c:pt>
                <c:pt idx="27">
                  <c:v>15983</c:v>
                </c:pt>
                <c:pt idx="28">
                  <c:v>16981</c:v>
                </c:pt>
                <c:pt idx="29">
                  <c:v>17980</c:v>
                </c:pt>
                <c:pt idx="30">
                  <c:v>18979</c:v>
                </c:pt>
                <c:pt idx="31">
                  <c:v>19978</c:v>
                </c:pt>
                <c:pt idx="32">
                  <c:v>20979</c:v>
                </c:pt>
                <c:pt idx="33">
                  <c:v>21980</c:v>
                </c:pt>
                <c:pt idx="34">
                  <c:v>22981</c:v>
                </c:pt>
                <c:pt idx="35">
                  <c:v>23982</c:v>
                </c:pt>
                <c:pt idx="36">
                  <c:v>24483</c:v>
                </c:pt>
                <c:pt idx="37">
                  <c:v>24874</c:v>
                </c:pt>
                <c:pt idx="38">
                  <c:v>24974</c:v>
                </c:pt>
                <c:pt idx="39">
                  <c:v>24984</c:v>
                </c:pt>
                <c:pt idx="40">
                  <c:v>24994</c:v>
                </c:pt>
                <c:pt idx="41">
                  <c:v>25986</c:v>
                </c:pt>
                <c:pt idx="42">
                  <c:v>26988</c:v>
                </c:pt>
                <c:pt idx="43">
                  <c:v>27990</c:v>
                </c:pt>
                <c:pt idx="44">
                  <c:v>28992</c:v>
                </c:pt>
                <c:pt idx="45">
                  <c:v>29984</c:v>
                </c:pt>
                <c:pt idx="46">
                  <c:v>29994</c:v>
                </c:pt>
                <c:pt idx="47">
                  <c:v>30004</c:v>
                </c:pt>
                <c:pt idx="48">
                  <c:v>30104</c:v>
                </c:pt>
                <c:pt idx="49">
                  <c:v>30492</c:v>
                </c:pt>
                <c:pt idx="50">
                  <c:v>30992</c:v>
                </c:pt>
                <c:pt idx="51">
                  <c:v>31994</c:v>
                </c:pt>
                <c:pt idx="52">
                  <c:v>32989</c:v>
                </c:pt>
                <c:pt idx="53">
                  <c:v>33991</c:v>
                </c:pt>
                <c:pt idx="54">
                  <c:v>34993</c:v>
                </c:pt>
                <c:pt idx="55">
                  <c:v>35995</c:v>
                </c:pt>
                <c:pt idx="56">
                  <c:v>36997</c:v>
                </c:pt>
                <c:pt idx="57">
                  <c:v>37995</c:v>
                </c:pt>
                <c:pt idx="58">
                  <c:v>38992</c:v>
                </c:pt>
                <c:pt idx="59">
                  <c:v>39494</c:v>
                </c:pt>
                <c:pt idx="60">
                  <c:v>39883</c:v>
                </c:pt>
                <c:pt idx="61">
                  <c:v>39983</c:v>
                </c:pt>
                <c:pt idx="62">
                  <c:v>39993</c:v>
                </c:pt>
                <c:pt idx="63">
                  <c:v>40003</c:v>
                </c:pt>
                <c:pt idx="64">
                  <c:v>40992</c:v>
                </c:pt>
                <c:pt idx="65">
                  <c:v>41995</c:v>
                </c:pt>
                <c:pt idx="66">
                  <c:v>42993</c:v>
                </c:pt>
                <c:pt idx="67">
                  <c:v>43996</c:v>
                </c:pt>
                <c:pt idx="68">
                  <c:v>44988</c:v>
                </c:pt>
                <c:pt idx="69">
                  <c:v>44998</c:v>
                </c:pt>
                <c:pt idx="70">
                  <c:v>45008</c:v>
                </c:pt>
                <c:pt idx="71">
                  <c:v>45108</c:v>
                </c:pt>
                <c:pt idx="72">
                  <c:v>45498</c:v>
                </c:pt>
                <c:pt idx="73">
                  <c:v>45998</c:v>
                </c:pt>
                <c:pt idx="74">
                  <c:v>46999</c:v>
                </c:pt>
                <c:pt idx="75">
                  <c:v>48002</c:v>
                </c:pt>
                <c:pt idx="76">
                  <c:v>48994</c:v>
                </c:pt>
                <c:pt idx="77">
                  <c:v>49996</c:v>
                </c:pt>
                <c:pt idx="78">
                  <c:v>50996</c:v>
                </c:pt>
                <c:pt idx="79">
                  <c:v>51994</c:v>
                </c:pt>
                <c:pt idx="80">
                  <c:v>52995</c:v>
                </c:pt>
                <c:pt idx="81">
                  <c:v>53999</c:v>
                </c:pt>
                <c:pt idx="82">
                  <c:v>54495</c:v>
                </c:pt>
                <c:pt idx="83">
                  <c:v>54884</c:v>
                </c:pt>
                <c:pt idx="84">
                  <c:v>54984</c:v>
                </c:pt>
                <c:pt idx="85">
                  <c:v>54994</c:v>
                </c:pt>
                <c:pt idx="86">
                  <c:v>55004</c:v>
                </c:pt>
                <c:pt idx="87">
                  <c:v>55994</c:v>
                </c:pt>
                <c:pt idx="88">
                  <c:v>56995</c:v>
                </c:pt>
                <c:pt idx="89">
                  <c:v>57997</c:v>
                </c:pt>
                <c:pt idx="90">
                  <c:v>58999</c:v>
                </c:pt>
                <c:pt idx="91">
                  <c:v>59982</c:v>
                </c:pt>
                <c:pt idx="92">
                  <c:v>59992</c:v>
                </c:pt>
                <c:pt idx="93">
                  <c:v>60002</c:v>
                </c:pt>
                <c:pt idx="94">
                  <c:v>60102</c:v>
                </c:pt>
                <c:pt idx="95">
                  <c:v>60493</c:v>
                </c:pt>
                <c:pt idx="96">
                  <c:v>60992</c:v>
                </c:pt>
                <c:pt idx="97">
                  <c:v>61995</c:v>
                </c:pt>
                <c:pt idx="98">
                  <c:v>62992</c:v>
                </c:pt>
                <c:pt idx="99">
                  <c:v>63998</c:v>
                </c:pt>
                <c:pt idx="100">
                  <c:v>64989</c:v>
                </c:pt>
                <c:pt idx="101">
                  <c:v>65992</c:v>
                </c:pt>
                <c:pt idx="102">
                  <c:v>66987</c:v>
                </c:pt>
              </c:numCache>
            </c:numRef>
          </c:xVal>
          <c:yVal>
            <c:numRef>
              <c:f>comparison!$T$8:$T$120</c:f>
              <c:numCache>
                <c:formatCode>General</c:formatCode>
                <c:ptCount val="113"/>
                <c:pt idx="0">
                  <c:v>5.5148238604848396</c:v>
                </c:pt>
                <c:pt idx="1">
                  <c:v>5.5154426459127697</c:v>
                </c:pt>
                <c:pt idx="2">
                  <c:v>5.5227546033780799</c:v>
                </c:pt>
                <c:pt idx="3">
                  <c:v>5.5513306177869799</c:v>
                </c:pt>
                <c:pt idx="4">
                  <c:v>5.5882687611188198</c:v>
                </c:pt>
                <c:pt idx="5">
                  <c:v>5.6629781324671802</c:v>
                </c:pt>
                <c:pt idx="6">
                  <c:v>5.7392622467258398</c:v>
                </c:pt>
                <c:pt idx="7">
                  <c:v>5.81727115058397</c:v>
                </c:pt>
                <c:pt idx="8">
                  <c:v>5.8973052388293796</c:v>
                </c:pt>
                <c:pt idx="9">
                  <c:v>5.9789236900791503</c:v>
                </c:pt>
                <c:pt idx="10">
                  <c:v>6.0629727440003496</c:v>
                </c:pt>
                <c:pt idx="11">
                  <c:v>6.1489634358796099</c:v>
                </c:pt>
                <c:pt idx="12">
                  <c:v>6.2370690267109001</c:v>
                </c:pt>
                <c:pt idx="13">
                  <c:v>6.2822616830428304</c:v>
                </c:pt>
                <c:pt idx="14">
                  <c:v>6.3179848131827097</c:v>
                </c:pt>
                <c:pt idx="15">
                  <c:v>6.3272413435341299</c:v>
                </c:pt>
                <c:pt idx="16">
                  <c:v>6.3281700668823202</c:v>
                </c:pt>
                <c:pt idx="17">
                  <c:v>6.3283415337520204</c:v>
                </c:pt>
                <c:pt idx="18">
                  <c:v>6.3453163467408196</c:v>
                </c:pt>
                <c:pt idx="19">
                  <c:v>6.3625235839356602</c:v>
                </c:pt>
                <c:pt idx="20">
                  <c:v>6.3799319193547799</c:v>
                </c:pt>
                <c:pt idx="21">
                  <c:v>6.3973566050912698</c:v>
                </c:pt>
                <c:pt idx="22">
                  <c:v>6.4147055329608698</c:v>
                </c:pt>
                <c:pt idx="23">
                  <c:v>6.4148815835036697</c:v>
                </c:pt>
                <c:pt idx="24">
                  <c:v>6.4158357438455802</c:v>
                </c:pt>
                <c:pt idx="25">
                  <c:v>6.4253827734782201</c:v>
                </c:pt>
                <c:pt idx="26">
                  <c:v>6.4627164226045597</c:v>
                </c:pt>
                <c:pt idx="27">
                  <c:v>6.5111134248295199</c:v>
                </c:pt>
                <c:pt idx="28">
                  <c:v>6.60924517706637</c:v>
                </c:pt>
                <c:pt idx="29">
                  <c:v>6.7100483181646497</c:v>
                </c:pt>
                <c:pt idx="30">
                  <c:v>6.8132630922819697</c:v>
                </c:pt>
                <c:pt idx="31">
                  <c:v>6.9187898055816399</c:v>
                </c:pt>
                <c:pt idx="32">
                  <c:v>7.0265054628072301</c:v>
                </c:pt>
                <c:pt idx="33">
                  <c:v>7.1366747485777804</c:v>
                </c:pt>
                <c:pt idx="34">
                  <c:v>7.2491989593824098</c:v>
                </c:pt>
                <c:pt idx="35">
                  <c:v>7.3646166711857504</c:v>
                </c:pt>
                <c:pt idx="36">
                  <c:v>7.42376055403028</c:v>
                </c:pt>
                <c:pt idx="37">
                  <c:v>7.4705606125060404</c:v>
                </c:pt>
                <c:pt idx="38">
                  <c:v>7.4826744499819799</c:v>
                </c:pt>
                <c:pt idx="39">
                  <c:v>7.4838886644035103</c:v>
                </c:pt>
                <c:pt idx="40">
                  <c:v>7.4841231375202604</c:v>
                </c:pt>
                <c:pt idx="41">
                  <c:v>7.5073459991807701</c:v>
                </c:pt>
                <c:pt idx="42">
                  <c:v>7.5309538047817401</c:v>
                </c:pt>
                <c:pt idx="43">
                  <c:v>7.5547076537967497</c:v>
                </c:pt>
                <c:pt idx="44">
                  <c:v>7.5786322878404997</c:v>
                </c:pt>
                <c:pt idx="45">
                  <c:v>7.60247929307726</c:v>
                </c:pt>
                <c:pt idx="46">
                  <c:v>7.60272131784797</c:v>
                </c:pt>
                <c:pt idx="47">
                  <c:v>7.6039682641765198</c:v>
                </c:pt>
                <c:pt idx="48">
                  <c:v>7.6162861794983403</c:v>
                </c:pt>
                <c:pt idx="49">
                  <c:v>7.6652413063624998</c:v>
                </c:pt>
                <c:pt idx="50">
                  <c:v>7.7287216334587701</c:v>
                </c:pt>
                <c:pt idx="51">
                  <c:v>7.8572037895488096</c:v>
                </c:pt>
                <c:pt idx="52">
                  <c:v>7.9896933701102997</c:v>
                </c:pt>
                <c:pt idx="53">
                  <c:v>8.1259217773347103</c:v>
                </c:pt>
                <c:pt idx="54">
                  <c:v>8.2666477132873393</c:v>
                </c:pt>
                <c:pt idx="55">
                  <c:v>8.41201969182959</c:v>
                </c:pt>
                <c:pt idx="56">
                  <c:v>8.5620772641712595</c:v>
                </c:pt>
                <c:pt idx="57">
                  <c:v>8.7171923556126991</c:v>
                </c:pt>
                <c:pt idx="58">
                  <c:v>8.8781972210431999</c:v>
                </c:pt>
                <c:pt idx="59">
                  <c:v>8.9615912222130607</c:v>
                </c:pt>
                <c:pt idx="60">
                  <c:v>9.0279428284957604</c:v>
                </c:pt>
                <c:pt idx="61">
                  <c:v>9.0451146278332608</c:v>
                </c:pt>
                <c:pt idx="62">
                  <c:v>9.0468462749854108</c:v>
                </c:pt>
                <c:pt idx="63">
                  <c:v>9.0471933055043294</c:v>
                </c:pt>
                <c:pt idx="64">
                  <c:v>9.08164333504517</c:v>
                </c:pt>
                <c:pt idx="65">
                  <c:v>9.1166066903827794</c:v>
                </c:pt>
                <c:pt idx="66">
                  <c:v>9.1518482413059097</c:v>
                </c:pt>
                <c:pt idx="67">
                  <c:v>9.18740518392765</c:v>
                </c:pt>
                <c:pt idx="68">
                  <c:v>9.2228394070671698</c:v>
                </c:pt>
                <c:pt idx="69">
                  <c:v>9.2232007494708608</c:v>
                </c:pt>
                <c:pt idx="70">
                  <c:v>9.2247930793252806</c:v>
                </c:pt>
                <c:pt idx="71">
                  <c:v>9.2430216995257499</c:v>
                </c:pt>
                <c:pt idx="72">
                  <c:v>9.3136769504600405</c:v>
                </c:pt>
                <c:pt idx="73">
                  <c:v>9.4057099930313193</c:v>
                </c:pt>
                <c:pt idx="74">
                  <c:v>9.5936356983107398</c:v>
                </c:pt>
                <c:pt idx="75">
                  <c:v>9.7900184007462308</c:v>
                </c:pt>
                <c:pt idx="76">
                  <c:v>9.9947321571514998</c:v>
                </c:pt>
                <c:pt idx="77">
                  <c:v>10.208808600703099</c:v>
                </c:pt>
                <c:pt idx="78">
                  <c:v>10.432891172490301</c:v>
                </c:pt>
                <c:pt idx="79">
                  <c:v>10.6686311906446</c:v>
                </c:pt>
                <c:pt idx="80">
                  <c:v>10.9161579982385</c:v>
                </c:pt>
                <c:pt idx="81">
                  <c:v>11.176726752420601</c:v>
                </c:pt>
                <c:pt idx="82">
                  <c:v>11.3140268419302</c:v>
                </c:pt>
                <c:pt idx="83">
                  <c:v>11.424184194259899</c:v>
                </c:pt>
                <c:pt idx="84">
                  <c:v>11.4530613539263</c:v>
                </c:pt>
                <c:pt idx="85">
                  <c:v>11.455964386394101</c:v>
                </c:pt>
                <c:pt idx="86">
                  <c:v>11.456537859769799</c:v>
                </c:pt>
                <c:pt idx="87">
                  <c:v>11.5133083581633</c:v>
                </c:pt>
                <c:pt idx="88">
                  <c:v>11.571233016438701</c:v>
                </c:pt>
                <c:pt idx="89">
                  <c:v>11.6298320732208</c:v>
                </c:pt>
                <c:pt idx="90">
                  <c:v>11.6890085662708</c:v>
                </c:pt>
                <c:pt idx="91">
                  <c:v>11.7482542981262</c:v>
                </c:pt>
                <c:pt idx="92">
                  <c:v>11.748859081574899</c:v>
                </c:pt>
                <c:pt idx="93">
                  <c:v>11.7519387131145</c:v>
                </c:pt>
                <c:pt idx="94">
                  <c:v>11.7827709164794</c:v>
                </c:pt>
                <c:pt idx="95">
                  <c:v>11.9038842555874</c:v>
                </c:pt>
                <c:pt idx="96">
                  <c:v>12.0629788444098</c:v>
                </c:pt>
                <c:pt idx="97">
                  <c:v>12.391292311154499</c:v>
                </c:pt>
                <c:pt idx="98">
                  <c:v>12.7422044811749</c:v>
                </c:pt>
                <c:pt idx="99">
                  <c:v>13.1179892190265</c:v>
                </c:pt>
                <c:pt idx="100">
                  <c:v>13.522813243712999</c:v>
                </c:pt>
                <c:pt idx="101">
                  <c:v>13.9618624291763</c:v>
                </c:pt>
                <c:pt idx="102">
                  <c:v>14.4428279607137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6C-4283-B148-B0F767DEF26D}"/>
            </c:ext>
          </c:extLst>
        </c:ser>
        <c:ser>
          <c:idx val="3"/>
          <c:order val="1"/>
          <c:tx>
            <c:v>3D FEA solution where an incremental elliptical crack front was enforced</c:v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comparison!$CF$8:$CF$160</c:f>
              <c:numCache>
                <c:formatCode>General</c:formatCode>
                <c:ptCount val="153"/>
                <c:pt idx="0">
                  <c:v>0</c:v>
                </c:pt>
                <c:pt idx="1">
                  <c:v>10</c:v>
                </c:pt>
                <c:pt idx="2">
                  <c:v>110</c:v>
                </c:pt>
                <c:pt idx="3">
                  <c:v>500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4000</c:v>
                </c:pt>
                <c:pt idx="8">
                  <c:v>5000</c:v>
                </c:pt>
                <c:pt idx="9">
                  <c:v>6000</c:v>
                </c:pt>
                <c:pt idx="10">
                  <c:v>7000</c:v>
                </c:pt>
                <c:pt idx="11">
                  <c:v>8000</c:v>
                </c:pt>
                <c:pt idx="12">
                  <c:v>9000</c:v>
                </c:pt>
                <c:pt idx="13">
                  <c:v>9500</c:v>
                </c:pt>
                <c:pt idx="14">
                  <c:v>9890</c:v>
                </c:pt>
                <c:pt idx="15">
                  <c:v>9990</c:v>
                </c:pt>
                <c:pt idx="16">
                  <c:v>10000</c:v>
                </c:pt>
                <c:pt idx="17">
                  <c:v>10010</c:v>
                </c:pt>
                <c:pt idx="18">
                  <c:v>11000</c:v>
                </c:pt>
                <c:pt idx="19">
                  <c:v>12000</c:v>
                </c:pt>
                <c:pt idx="20">
                  <c:v>13000</c:v>
                </c:pt>
                <c:pt idx="21">
                  <c:v>14000</c:v>
                </c:pt>
                <c:pt idx="22">
                  <c:v>14990</c:v>
                </c:pt>
                <c:pt idx="23">
                  <c:v>15000</c:v>
                </c:pt>
                <c:pt idx="24">
                  <c:v>15010</c:v>
                </c:pt>
                <c:pt idx="25">
                  <c:v>15110</c:v>
                </c:pt>
                <c:pt idx="26">
                  <c:v>15500</c:v>
                </c:pt>
                <c:pt idx="27">
                  <c:v>16000</c:v>
                </c:pt>
                <c:pt idx="28">
                  <c:v>17000</c:v>
                </c:pt>
                <c:pt idx="29">
                  <c:v>18000</c:v>
                </c:pt>
                <c:pt idx="30">
                  <c:v>19000</c:v>
                </c:pt>
                <c:pt idx="31">
                  <c:v>20000</c:v>
                </c:pt>
                <c:pt idx="32">
                  <c:v>21000</c:v>
                </c:pt>
                <c:pt idx="33">
                  <c:v>22000</c:v>
                </c:pt>
                <c:pt idx="34">
                  <c:v>23000</c:v>
                </c:pt>
                <c:pt idx="35">
                  <c:v>24000</c:v>
                </c:pt>
                <c:pt idx="36">
                  <c:v>24500</c:v>
                </c:pt>
                <c:pt idx="37">
                  <c:v>24890</c:v>
                </c:pt>
                <c:pt idx="38">
                  <c:v>24990</c:v>
                </c:pt>
                <c:pt idx="39">
                  <c:v>25000</c:v>
                </c:pt>
                <c:pt idx="40">
                  <c:v>25010</c:v>
                </c:pt>
                <c:pt idx="41">
                  <c:v>26000</c:v>
                </c:pt>
                <c:pt idx="42">
                  <c:v>27000</c:v>
                </c:pt>
                <c:pt idx="43">
                  <c:v>28000</c:v>
                </c:pt>
                <c:pt idx="44">
                  <c:v>29000</c:v>
                </c:pt>
                <c:pt idx="45">
                  <c:v>29990</c:v>
                </c:pt>
                <c:pt idx="46">
                  <c:v>30000</c:v>
                </c:pt>
                <c:pt idx="47">
                  <c:v>30010</c:v>
                </c:pt>
                <c:pt idx="48">
                  <c:v>30110</c:v>
                </c:pt>
                <c:pt idx="49">
                  <c:v>30500</c:v>
                </c:pt>
                <c:pt idx="50">
                  <c:v>31000</c:v>
                </c:pt>
                <c:pt idx="51">
                  <c:v>32000</c:v>
                </c:pt>
                <c:pt idx="52">
                  <c:v>33000</c:v>
                </c:pt>
                <c:pt idx="53">
                  <c:v>34000</c:v>
                </c:pt>
                <c:pt idx="54">
                  <c:v>35000</c:v>
                </c:pt>
                <c:pt idx="55">
                  <c:v>36000</c:v>
                </c:pt>
                <c:pt idx="56">
                  <c:v>37000</c:v>
                </c:pt>
                <c:pt idx="57">
                  <c:v>38000</c:v>
                </c:pt>
                <c:pt idx="58">
                  <c:v>39000</c:v>
                </c:pt>
                <c:pt idx="59">
                  <c:v>39500</c:v>
                </c:pt>
                <c:pt idx="60">
                  <c:v>39890</c:v>
                </c:pt>
                <c:pt idx="61">
                  <c:v>39990</c:v>
                </c:pt>
                <c:pt idx="62">
                  <c:v>40000</c:v>
                </c:pt>
                <c:pt idx="63">
                  <c:v>40010</c:v>
                </c:pt>
                <c:pt idx="64">
                  <c:v>41000</c:v>
                </c:pt>
                <c:pt idx="65">
                  <c:v>42000</c:v>
                </c:pt>
                <c:pt idx="66">
                  <c:v>43000</c:v>
                </c:pt>
                <c:pt idx="67">
                  <c:v>44000</c:v>
                </c:pt>
                <c:pt idx="68">
                  <c:v>44990</c:v>
                </c:pt>
                <c:pt idx="69">
                  <c:v>45000</c:v>
                </c:pt>
                <c:pt idx="70">
                  <c:v>45010</c:v>
                </c:pt>
                <c:pt idx="71">
                  <c:v>45110</c:v>
                </c:pt>
                <c:pt idx="72">
                  <c:v>45500</c:v>
                </c:pt>
                <c:pt idx="73">
                  <c:v>46000</c:v>
                </c:pt>
                <c:pt idx="74">
                  <c:v>47000</c:v>
                </c:pt>
                <c:pt idx="75">
                  <c:v>48000</c:v>
                </c:pt>
                <c:pt idx="76">
                  <c:v>49000</c:v>
                </c:pt>
                <c:pt idx="77">
                  <c:v>50000</c:v>
                </c:pt>
                <c:pt idx="78">
                  <c:v>51000</c:v>
                </c:pt>
                <c:pt idx="79">
                  <c:v>52000</c:v>
                </c:pt>
                <c:pt idx="80">
                  <c:v>53000</c:v>
                </c:pt>
                <c:pt idx="81">
                  <c:v>54000</c:v>
                </c:pt>
                <c:pt idx="82">
                  <c:v>54500</c:v>
                </c:pt>
                <c:pt idx="83">
                  <c:v>54890</c:v>
                </c:pt>
                <c:pt idx="84">
                  <c:v>54990</c:v>
                </c:pt>
                <c:pt idx="85">
                  <c:v>55000</c:v>
                </c:pt>
                <c:pt idx="86">
                  <c:v>55010</c:v>
                </c:pt>
                <c:pt idx="87">
                  <c:v>56000</c:v>
                </c:pt>
                <c:pt idx="88">
                  <c:v>57000</c:v>
                </c:pt>
                <c:pt idx="89">
                  <c:v>58000</c:v>
                </c:pt>
                <c:pt idx="90">
                  <c:v>59000</c:v>
                </c:pt>
                <c:pt idx="91">
                  <c:v>59990</c:v>
                </c:pt>
                <c:pt idx="92">
                  <c:v>60000</c:v>
                </c:pt>
                <c:pt idx="93">
                  <c:v>60010</c:v>
                </c:pt>
                <c:pt idx="94">
                  <c:v>60110</c:v>
                </c:pt>
                <c:pt idx="95">
                  <c:v>60500</c:v>
                </c:pt>
                <c:pt idx="96">
                  <c:v>61000</c:v>
                </c:pt>
                <c:pt idx="97">
                  <c:v>62000</c:v>
                </c:pt>
                <c:pt idx="98">
                  <c:v>63000</c:v>
                </c:pt>
              </c:numCache>
            </c:numRef>
          </c:xVal>
          <c:yVal>
            <c:numRef>
              <c:f>comparison!$CG$8:$CG$160</c:f>
              <c:numCache>
                <c:formatCode>General</c:formatCode>
                <c:ptCount val="153"/>
                <c:pt idx="0">
                  <c:v>5.5148238604848396</c:v>
                </c:pt>
                <c:pt idx="1">
                  <c:v>5.5155369355383703</c:v>
                </c:pt>
                <c:pt idx="2">
                  <c:v>5.5237540446780402</c:v>
                </c:pt>
                <c:pt idx="3">
                  <c:v>5.5559487837493799</c:v>
                </c:pt>
                <c:pt idx="4">
                  <c:v>5.5976229199493499</c:v>
                </c:pt>
                <c:pt idx="5">
                  <c:v>5.6820097970222996</c:v>
                </c:pt>
                <c:pt idx="6">
                  <c:v>5.7685057631866501</c:v>
                </c:pt>
                <c:pt idx="7">
                  <c:v>5.8571651155577698</c:v>
                </c:pt>
                <c:pt idx="8">
                  <c:v>5.9479222359890596</c:v>
                </c:pt>
                <c:pt idx="9">
                  <c:v>6.0410836374433998</c:v>
                </c:pt>
                <c:pt idx="10">
                  <c:v>6.1370804221550204</c:v>
                </c:pt>
                <c:pt idx="11">
                  <c:v>6.2355086075368398</c:v>
                </c:pt>
                <c:pt idx="12">
                  <c:v>6.3366571446950903</c:v>
                </c:pt>
                <c:pt idx="13">
                  <c:v>6.38870950219634</c:v>
                </c:pt>
                <c:pt idx="14">
                  <c:v>6.4298974190391496</c:v>
                </c:pt>
                <c:pt idx="15">
                  <c:v>6.4405416899402299</c:v>
                </c:pt>
                <c:pt idx="16">
                  <c:v>6.4415460041596004</c:v>
                </c:pt>
                <c:pt idx="17">
                  <c:v>6.4416827369166096</c:v>
                </c:pt>
                <c:pt idx="18">
                  <c:v>6.4617059453848702</c:v>
                </c:pt>
                <c:pt idx="19">
                  <c:v>6.4820022936534603</c:v>
                </c:pt>
                <c:pt idx="20">
                  <c:v>6.5023726562349102</c:v>
                </c:pt>
                <c:pt idx="21">
                  <c:v>6.5228984170849502</c:v>
                </c:pt>
                <c:pt idx="22">
                  <c:v>6.5433040599255596</c:v>
                </c:pt>
                <c:pt idx="23">
                  <c:v>6.5433046043102703</c:v>
                </c:pt>
                <c:pt idx="24">
                  <c:v>6.5443849867785104</c:v>
                </c:pt>
                <c:pt idx="25">
                  <c:v>6.5552479739098297</c:v>
                </c:pt>
                <c:pt idx="26">
                  <c:v>6.5980346526718803</c:v>
                </c:pt>
                <c:pt idx="27">
                  <c:v>6.6540736579231003</c:v>
                </c:pt>
                <c:pt idx="28">
                  <c:v>6.7676961495109902</c:v>
                </c:pt>
                <c:pt idx="29">
                  <c:v>6.8844943128751197</c:v>
                </c:pt>
                <c:pt idx="30">
                  <c:v>7.0029348182833804</c:v>
                </c:pt>
                <c:pt idx="31">
                  <c:v>7.1259099369995598</c:v>
                </c:pt>
                <c:pt idx="32">
                  <c:v>7.2508665561603403</c:v>
                </c:pt>
                <c:pt idx="33">
                  <c:v>7.3795362743822404</c:v>
                </c:pt>
                <c:pt idx="34">
                  <c:v>7.5122281580979697</c:v>
                </c:pt>
                <c:pt idx="35">
                  <c:v>7.6491441870761196</c:v>
                </c:pt>
                <c:pt idx="36">
                  <c:v>7.71978606044103</c:v>
                </c:pt>
                <c:pt idx="37">
                  <c:v>7.7758108897608897</c:v>
                </c:pt>
                <c:pt idx="38">
                  <c:v>7.7904461402643204</c:v>
                </c:pt>
                <c:pt idx="39">
                  <c:v>7.79188245147082</c:v>
                </c:pt>
                <c:pt idx="40">
                  <c:v>7.7921208308179502</c:v>
                </c:pt>
                <c:pt idx="41">
                  <c:v>7.8212149428605997</c:v>
                </c:pt>
                <c:pt idx="42">
                  <c:v>7.8506866031740499</c:v>
                </c:pt>
                <c:pt idx="43">
                  <c:v>7.8803663166639701</c:v>
                </c:pt>
                <c:pt idx="44">
                  <c:v>7.9102843033998296</c:v>
                </c:pt>
                <c:pt idx="45">
                  <c:v>7.9401284564264696</c:v>
                </c:pt>
                <c:pt idx="46">
                  <c:v>7.9403878110014601</c:v>
                </c:pt>
                <c:pt idx="47">
                  <c:v>7.9418812970299602</c:v>
                </c:pt>
                <c:pt idx="48">
                  <c:v>7.9573583012463898</c:v>
                </c:pt>
                <c:pt idx="49">
                  <c:v>8.0178252082867392</c:v>
                </c:pt>
                <c:pt idx="50">
                  <c:v>8.0964713186337196</c:v>
                </c:pt>
                <c:pt idx="51">
                  <c:v>8.2568020847394905</c:v>
                </c:pt>
                <c:pt idx="52">
                  <c:v>8.4230401001705406</c:v>
                </c:pt>
                <c:pt idx="53">
                  <c:v>8.5954509823382192</c:v>
                </c:pt>
                <c:pt idx="54">
                  <c:v>8.7747683130136398</c:v>
                </c:pt>
                <c:pt idx="55">
                  <c:v>8.9613810572259496</c:v>
                </c:pt>
                <c:pt idx="56">
                  <c:v>9.1566587149622602</c:v>
                </c:pt>
                <c:pt idx="57">
                  <c:v>9.3590134849535094</c:v>
                </c:pt>
                <c:pt idx="58">
                  <c:v>9.5703691537384294</c:v>
                </c:pt>
                <c:pt idx="59">
                  <c:v>9.6818348039792195</c:v>
                </c:pt>
                <c:pt idx="60">
                  <c:v>9.7711361352817203</c:v>
                </c:pt>
                <c:pt idx="61">
                  <c:v>9.7944368579671792</c:v>
                </c:pt>
                <c:pt idx="62">
                  <c:v>9.7967269578237293</c:v>
                </c:pt>
                <c:pt idx="63">
                  <c:v>9.7971257808584795</c:v>
                </c:pt>
                <c:pt idx="64">
                  <c:v>9.8432745848026801</c:v>
                </c:pt>
                <c:pt idx="65">
                  <c:v>9.89031620397345</c:v>
                </c:pt>
                <c:pt idx="66">
                  <c:v>9.9378426579228005</c:v>
                </c:pt>
                <c:pt idx="67">
                  <c:v>9.9857748427979907</c:v>
                </c:pt>
                <c:pt idx="68">
                  <c:v>10.033766168831701</c:v>
                </c:pt>
                <c:pt idx="69">
                  <c:v>10.034256200771299</c:v>
                </c:pt>
                <c:pt idx="70">
                  <c:v>10.036725821587501</c:v>
                </c:pt>
                <c:pt idx="71">
                  <c:v>10.0614290649188</c:v>
                </c:pt>
                <c:pt idx="72">
                  <c:v>10.157977914632101</c:v>
                </c:pt>
                <c:pt idx="73">
                  <c:v>10.283894303755799</c:v>
                </c:pt>
                <c:pt idx="74">
                  <c:v>10.542584882369001</c:v>
                </c:pt>
                <c:pt idx="75">
                  <c:v>10.8144658146498</c:v>
                </c:pt>
                <c:pt idx="76">
                  <c:v>11.1012621479247</c:v>
                </c:pt>
                <c:pt idx="77">
                  <c:v>11.4060672646584</c:v>
                </c:pt>
                <c:pt idx="78">
                  <c:v>11.728067263836101</c:v>
                </c:pt>
                <c:pt idx="79">
                  <c:v>12.0690990582663</c:v>
                </c:pt>
                <c:pt idx="80">
                  <c:v>12.434190969282</c:v>
                </c:pt>
                <c:pt idx="81">
                  <c:v>12.8193960823588</c:v>
                </c:pt>
                <c:pt idx="82">
                  <c:v>13.025053216536399</c:v>
                </c:pt>
                <c:pt idx="83">
                  <c:v>13.1935467017843</c:v>
                </c:pt>
                <c:pt idx="84">
                  <c:v>13.2378676128649</c:v>
                </c:pt>
                <c:pt idx="85">
                  <c:v>13.242250727571999</c:v>
                </c:pt>
                <c:pt idx="86">
                  <c:v>13.242994335123001</c:v>
                </c:pt>
                <c:pt idx="87">
                  <c:v>13.3282048589117</c:v>
                </c:pt>
                <c:pt idx="88">
                  <c:v>13.4155792343232</c:v>
                </c:pt>
                <c:pt idx="89">
                  <c:v>13.5043528491658</c:v>
                </c:pt>
                <c:pt idx="90">
                  <c:v>13.59470675511</c:v>
                </c:pt>
                <c:pt idx="91">
                  <c:v>13.685901584568001</c:v>
                </c:pt>
                <c:pt idx="92">
                  <c:v>13.6865948374796</c:v>
                </c:pt>
                <c:pt idx="93">
                  <c:v>13.6913464221015</c:v>
                </c:pt>
                <c:pt idx="94">
                  <c:v>13.740143256124901</c:v>
                </c:pt>
                <c:pt idx="95">
                  <c:v>13.9343099117704</c:v>
                </c:pt>
                <c:pt idx="96">
                  <c:v>14.1968058062197</c:v>
                </c:pt>
                <c:pt idx="97">
                  <c:v>14.7741220582436</c:v>
                </c:pt>
                <c:pt idx="98">
                  <c:v>15.808967791448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6C-4283-B148-B0F767DEF26D}"/>
            </c:ext>
          </c:extLst>
        </c:ser>
        <c:ser>
          <c:idx val="5"/>
          <c:order val="2"/>
          <c:tx>
            <c:v>AFGROW solution using API 579 built-in reduced order model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comparison!$DD$11:$DD$30</c:f>
              <c:numCache>
                <c:formatCode>General</c:formatCode>
                <c:ptCount val="20"/>
                <c:pt idx="0">
                  <c:v>0</c:v>
                </c:pt>
                <c:pt idx="1">
                  <c:v>3189</c:v>
                </c:pt>
                <c:pt idx="2">
                  <c:v>6206</c:v>
                </c:pt>
                <c:pt idx="3">
                  <c:v>9055</c:v>
                </c:pt>
                <c:pt idx="4">
                  <c:v>15000</c:v>
                </c:pt>
                <c:pt idx="5">
                  <c:v>17653</c:v>
                </c:pt>
                <c:pt idx="6">
                  <c:v>20103</c:v>
                </c:pt>
                <c:pt idx="7">
                  <c:v>22424</c:v>
                </c:pt>
                <c:pt idx="8">
                  <c:v>24624</c:v>
                </c:pt>
                <c:pt idx="9">
                  <c:v>25000</c:v>
                </c:pt>
                <c:pt idx="10">
                  <c:v>30000</c:v>
                </c:pt>
                <c:pt idx="11">
                  <c:v>32056</c:v>
                </c:pt>
                <c:pt idx="12">
                  <c:v>33957</c:v>
                </c:pt>
                <c:pt idx="13">
                  <c:v>35752</c:v>
                </c:pt>
                <c:pt idx="14">
                  <c:v>37447</c:v>
                </c:pt>
                <c:pt idx="15">
                  <c:v>39047</c:v>
                </c:pt>
                <c:pt idx="16">
                  <c:v>40000</c:v>
                </c:pt>
                <c:pt idx="17">
                  <c:v>45000</c:v>
                </c:pt>
                <c:pt idx="18">
                  <c:v>46399</c:v>
                </c:pt>
                <c:pt idx="19">
                  <c:v>47717</c:v>
                </c:pt>
              </c:numCache>
            </c:numRef>
          </c:xVal>
          <c:yVal>
            <c:numRef>
              <c:f>comparison!$DG$11:$DG$30</c:f>
              <c:numCache>
                <c:formatCode>General</c:formatCode>
                <c:ptCount val="20"/>
                <c:pt idx="0">
                  <c:v>5.5149022083585795</c:v>
                </c:pt>
                <c:pt idx="1">
                  <c:v>5.8062597345411602</c:v>
                </c:pt>
                <c:pt idx="2">
                  <c:v>6.1079767517892529</c:v>
                </c:pt>
                <c:pt idx="3">
                  <c:v>6.4202399773194818</c:v>
                </c:pt>
                <c:pt idx="4">
                  <c:v>6.6527324765845046</c:v>
                </c:pt>
                <c:pt idx="5">
                  <c:v>6.9882349268498691</c:v>
                </c:pt>
                <c:pt idx="6">
                  <c:v>7.3332709006287029</c:v>
                </c:pt>
                <c:pt idx="7">
                  <c:v>7.6917289853586386</c:v>
                </c:pt>
                <c:pt idx="8">
                  <c:v>8.0646074521998479</c:v>
                </c:pt>
                <c:pt idx="9">
                  <c:v>8.1345546288169395</c:v>
                </c:pt>
                <c:pt idx="10">
                  <c:v>8.3165188560778844</c:v>
                </c:pt>
                <c:pt idx="11">
                  <c:v>8.7163652547597348</c:v>
                </c:pt>
                <c:pt idx="12">
                  <c:v>9.1293560327610752</c:v>
                </c:pt>
                <c:pt idx="13">
                  <c:v>9.5572773130964581</c:v>
                </c:pt>
                <c:pt idx="14">
                  <c:v>10.001091625880322</c:v>
                </c:pt>
                <c:pt idx="15">
                  <c:v>10.461405413775427</c:v>
                </c:pt>
                <c:pt idx="16">
                  <c:v>10.762966244633475</c:v>
                </c:pt>
                <c:pt idx="17">
                  <c:v>11.081130776262569</c:v>
                </c:pt>
                <c:pt idx="18">
                  <c:v>11.58192676872706</c:v>
                </c:pt>
                <c:pt idx="19">
                  <c:v>12.101665490359084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B0-4A98-A9A2-3035CB4A204D}"/>
            </c:ext>
          </c:extLst>
        </c:ser>
        <c:ser>
          <c:idx val="0"/>
          <c:order val="3"/>
          <c:tx>
            <c:v>AFGROW solution using a higher resolution Beta table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comparison!$BH$8:$BH$200</c:f>
              <c:numCache>
                <c:formatCode>General</c:formatCode>
                <c:ptCount val="193"/>
                <c:pt idx="0">
                  <c:v>0</c:v>
                </c:pt>
                <c:pt idx="1">
                  <c:v>320</c:v>
                </c:pt>
                <c:pt idx="2">
                  <c:v>640</c:v>
                </c:pt>
                <c:pt idx="3">
                  <c:v>958</c:v>
                </c:pt>
                <c:pt idx="4">
                  <c:v>1275</c:v>
                </c:pt>
                <c:pt idx="5">
                  <c:v>1591</c:v>
                </c:pt>
                <c:pt idx="6">
                  <c:v>1905</c:v>
                </c:pt>
                <c:pt idx="7">
                  <c:v>2218</c:v>
                </c:pt>
                <c:pt idx="8">
                  <c:v>2529</c:v>
                </c:pt>
                <c:pt idx="9">
                  <c:v>2839</c:v>
                </c:pt>
                <c:pt idx="10">
                  <c:v>3148</c:v>
                </c:pt>
                <c:pt idx="11">
                  <c:v>3455</c:v>
                </c:pt>
                <c:pt idx="12">
                  <c:v>3761</c:v>
                </c:pt>
                <c:pt idx="13">
                  <c:v>4066</c:v>
                </c:pt>
                <c:pt idx="14">
                  <c:v>4370</c:v>
                </c:pt>
                <c:pt idx="15">
                  <c:v>4672</c:v>
                </c:pt>
                <c:pt idx="16">
                  <c:v>4973</c:v>
                </c:pt>
                <c:pt idx="17">
                  <c:v>5272</c:v>
                </c:pt>
                <c:pt idx="18">
                  <c:v>5570</c:v>
                </c:pt>
                <c:pt idx="19">
                  <c:v>5866</c:v>
                </c:pt>
                <c:pt idx="20">
                  <c:v>6161</c:v>
                </c:pt>
                <c:pt idx="21">
                  <c:v>6455</c:v>
                </c:pt>
                <c:pt idx="22">
                  <c:v>6747</c:v>
                </c:pt>
                <c:pt idx="23">
                  <c:v>7038</c:v>
                </c:pt>
                <c:pt idx="24">
                  <c:v>7328</c:v>
                </c:pt>
                <c:pt idx="25">
                  <c:v>7617</c:v>
                </c:pt>
                <c:pt idx="26">
                  <c:v>7905</c:v>
                </c:pt>
                <c:pt idx="27">
                  <c:v>8192</c:v>
                </c:pt>
                <c:pt idx="28">
                  <c:v>8478</c:v>
                </c:pt>
                <c:pt idx="29">
                  <c:v>8763</c:v>
                </c:pt>
                <c:pt idx="30">
                  <c:v>9047</c:v>
                </c:pt>
                <c:pt idx="31">
                  <c:v>9330</c:v>
                </c:pt>
                <c:pt idx="32">
                  <c:v>9612</c:v>
                </c:pt>
                <c:pt idx="33">
                  <c:v>9893</c:v>
                </c:pt>
                <c:pt idx="34">
                  <c:v>10000</c:v>
                </c:pt>
                <c:pt idx="35">
                  <c:v>11447</c:v>
                </c:pt>
                <c:pt idx="36">
                  <c:v>12889</c:v>
                </c:pt>
                <c:pt idx="37">
                  <c:v>14319</c:v>
                </c:pt>
                <c:pt idx="38">
                  <c:v>15000</c:v>
                </c:pt>
                <c:pt idx="39">
                  <c:v>15275</c:v>
                </c:pt>
                <c:pt idx="40">
                  <c:v>15548</c:v>
                </c:pt>
                <c:pt idx="41">
                  <c:v>15819</c:v>
                </c:pt>
                <c:pt idx="42">
                  <c:v>16090</c:v>
                </c:pt>
                <c:pt idx="43">
                  <c:v>16360</c:v>
                </c:pt>
                <c:pt idx="44">
                  <c:v>16628</c:v>
                </c:pt>
                <c:pt idx="45">
                  <c:v>16895</c:v>
                </c:pt>
                <c:pt idx="46">
                  <c:v>17161</c:v>
                </c:pt>
                <c:pt idx="47">
                  <c:v>17425</c:v>
                </c:pt>
                <c:pt idx="48">
                  <c:v>17688</c:v>
                </c:pt>
                <c:pt idx="49">
                  <c:v>17949</c:v>
                </c:pt>
                <c:pt idx="50">
                  <c:v>18209</c:v>
                </c:pt>
                <c:pt idx="51">
                  <c:v>18468</c:v>
                </c:pt>
                <c:pt idx="52">
                  <c:v>18726</c:v>
                </c:pt>
                <c:pt idx="53">
                  <c:v>18982</c:v>
                </c:pt>
                <c:pt idx="54">
                  <c:v>19237</c:v>
                </c:pt>
                <c:pt idx="55">
                  <c:v>19491</c:v>
                </c:pt>
                <c:pt idx="56">
                  <c:v>19744</c:v>
                </c:pt>
                <c:pt idx="57">
                  <c:v>19996</c:v>
                </c:pt>
                <c:pt idx="58">
                  <c:v>20247</c:v>
                </c:pt>
                <c:pt idx="59">
                  <c:v>20497</c:v>
                </c:pt>
                <c:pt idx="60">
                  <c:v>20744</c:v>
                </c:pt>
                <c:pt idx="61">
                  <c:v>20990</c:v>
                </c:pt>
                <c:pt idx="62">
                  <c:v>21236</c:v>
                </c:pt>
                <c:pt idx="63">
                  <c:v>21481</c:v>
                </c:pt>
                <c:pt idx="64">
                  <c:v>21725</c:v>
                </c:pt>
                <c:pt idx="65">
                  <c:v>21968</c:v>
                </c:pt>
                <c:pt idx="66">
                  <c:v>22210</c:v>
                </c:pt>
                <c:pt idx="67">
                  <c:v>22451</c:v>
                </c:pt>
                <c:pt idx="68">
                  <c:v>22692</c:v>
                </c:pt>
                <c:pt idx="69">
                  <c:v>22932</c:v>
                </c:pt>
                <c:pt idx="70">
                  <c:v>23171</c:v>
                </c:pt>
                <c:pt idx="71">
                  <c:v>23409</c:v>
                </c:pt>
                <c:pt idx="72">
                  <c:v>23646</c:v>
                </c:pt>
                <c:pt idx="73">
                  <c:v>23883</c:v>
                </c:pt>
                <c:pt idx="74">
                  <c:v>24119</c:v>
                </c:pt>
                <c:pt idx="75">
                  <c:v>24354</c:v>
                </c:pt>
                <c:pt idx="76">
                  <c:v>24588</c:v>
                </c:pt>
                <c:pt idx="77">
                  <c:v>24820</c:v>
                </c:pt>
                <c:pt idx="78">
                  <c:v>25000</c:v>
                </c:pt>
                <c:pt idx="79">
                  <c:v>26190</c:v>
                </c:pt>
                <c:pt idx="80">
                  <c:v>27367</c:v>
                </c:pt>
                <c:pt idx="81">
                  <c:v>28537</c:v>
                </c:pt>
                <c:pt idx="82">
                  <c:v>29699</c:v>
                </c:pt>
                <c:pt idx="83">
                  <c:v>30000</c:v>
                </c:pt>
                <c:pt idx="84">
                  <c:v>30223</c:v>
                </c:pt>
                <c:pt idx="85">
                  <c:v>30445</c:v>
                </c:pt>
                <c:pt idx="86">
                  <c:v>30665</c:v>
                </c:pt>
                <c:pt idx="87">
                  <c:v>30884</c:v>
                </c:pt>
                <c:pt idx="88">
                  <c:v>31101</c:v>
                </c:pt>
                <c:pt idx="89">
                  <c:v>31317</c:v>
                </c:pt>
                <c:pt idx="90">
                  <c:v>31531</c:v>
                </c:pt>
                <c:pt idx="91">
                  <c:v>31744</c:v>
                </c:pt>
                <c:pt idx="92">
                  <c:v>31956</c:v>
                </c:pt>
                <c:pt idx="93">
                  <c:v>32167</c:v>
                </c:pt>
                <c:pt idx="94">
                  <c:v>32377</c:v>
                </c:pt>
                <c:pt idx="95">
                  <c:v>32586</c:v>
                </c:pt>
                <c:pt idx="96">
                  <c:v>32793</c:v>
                </c:pt>
                <c:pt idx="97">
                  <c:v>32999</c:v>
                </c:pt>
                <c:pt idx="98">
                  <c:v>33204</c:v>
                </c:pt>
                <c:pt idx="99">
                  <c:v>33408</c:v>
                </c:pt>
                <c:pt idx="100">
                  <c:v>33611</c:v>
                </c:pt>
                <c:pt idx="101">
                  <c:v>33814</c:v>
                </c:pt>
                <c:pt idx="102">
                  <c:v>34016</c:v>
                </c:pt>
                <c:pt idx="103">
                  <c:v>34217</c:v>
                </c:pt>
                <c:pt idx="104">
                  <c:v>34417</c:v>
                </c:pt>
                <c:pt idx="105">
                  <c:v>34616</c:v>
                </c:pt>
                <c:pt idx="106">
                  <c:v>34814</c:v>
                </c:pt>
                <c:pt idx="107">
                  <c:v>35012</c:v>
                </c:pt>
                <c:pt idx="108">
                  <c:v>35209</c:v>
                </c:pt>
                <c:pt idx="109">
                  <c:v>35405</c:v>
                </c:pt>
                <c:pt idx="110">
                  <c:v>35600</c:v>
                </c:pt>
                <c:pt idx="111">
                  <c:v>35794</c:v>
                </c:pt>
                <c:pt idx="112">
                  <c:v>35987</c:v>
                </c:pt>
                <c:pt idx="113">
                  <c:v>36180</c:v>
                </c:pt>
                <c:pt idx="114">
                  <c:v>36371</c:v>
                </c:pt>
                <c:pt idx="115">
                  <c:v>36561</c:v>
                </c:pt>
                <c:pt idx="116">
                  <c:v>36749</c:v>
                </c:pt>
                <c:pt idx="117">
                  <c:v>36936</c:v>
                </c:pt>
                <c:pt idx="118">
                  <c:v>37122</c:v>
                </c:pt>
                <c:pt idx="119">
                  <c:v>37307</c:v>
                </c:pt>
                <c:pt idx="120">
                  <c:v>37491</c:v>
                </c:pt>
                <c:pt idx="121">
                  <c:v>37674</c:v>
                </c:pt>
                <c:pt idx="122">
                  <c:v>37856</c:v>
                </c:pt>
                <c:pt idx="123">
                  <c:v>38040</c:v>
                </c:pt>
                <c:pt idx="124">
                  <c:v>38222</c:v>
                </c:pt>
                <c:pt idx="125">
                  <c:v>38403</c:v>
                </c:pt>
                <c:pt idx="126">
                  <c:v>38583</c:v>
                </c:pt>
                <c:pt idx="127">
                  <c:v>38762</c:v>
                </c:pt>
                <c:pt idx="128">
                  <c:v>38940</c:v>
                </c:pt>
                <c:pt idx="129">
                  <c:v>39116</c:v>
                </c:pt>
                <c:pt idx="130">
                  <c:v>39291</c:v>
                </c:pt>
                <c:pt idx="131">
                  <c:v>39465</c:v>
                </c:pt>
                <c:pt idx="132">
                  <c:v>39638</c:v>
                </c:pt>
                <c:pt idx="133">
                  <c:v>39810</c:v>
                </c:pt>
                <c:pt idx="134">
                  <c:v>39981</c:v>
                </c:pt>
                <c:pt idx="135">
                  <c:v>40000</c:v>
                </c:pt>
                <c:pt idx="136">
                  <c:v>40880</c:v>
                </c:pt>
                <c:pt idx="137">
                  <c:v>41756</c:v>
                </c:pt>
                <c:pt idx="138">
                  <c:v>42628</c:v>
                </c:pt>
                <c:pt idx="139">
                  <c:v>43496</c:v>
                </c:pt>
                <c:pt idx="140">
                  <c:v>44360</c:v>
                </c:pt>
                <c:pt idx="141">
                  <c:v>45000</c:v>
                </c:pt>
                <c:pt idx="142">
                  <c:v>45166</c:v>
                </c:pt>
                <c:pt idx="143">
                  <c:v>45331</c:v>
                </c:pt>
                <c:pt idx="144">
                  <c:v>45495</c:v>
                </c:pt>
                <c:pt idx="145">
                  <c:v>45659</c:v>
                </c:pt>
                <c:pt idx="146">
                  <c:v>45822</c:v>
                </c:pt>
                <c:pt idx="147">
                  <c:v>45984</c:v>
                </c:pt>
                <c:pt idx="148">
                  <c:v>46144</c:v>
                </c:pt>
                <c:pt idx="149">
                  <c:v>46303</c:v>
                </c:pt>
                <c:pt idx="150">
                  <c:v>46461</c:v>
                </c:pt>
                <c:pt idx="151">
                  <c:v>46618</c:v>
                </c:pt>
                <c:pt idx="152">
                  <c:v>46775</c:v>
                </c:pt>
                <c:pt idx="153">
                  <c:v>46931</c:v>
                </c:pt>
                <c:pt idx="154">
                  <c:v>47087</c:v>
                </c:pt>
                <c:pt idx="155">
                  <c:v>47242</c:v>
                </c:pt>
                <c:pt idx="156">
                  <c:v>47397</c:v>
                </c:pt>
                <c:pt idx="157">
                  <c:v>47552</c:v>
                </c:pt>
                <c:pt idx="158">
                  <c:v>47706</c:v>
                </c:pt>
                <c:pt idx="159">
                  <c:v>47859</c:v>
                </c:pt>
                <c:pt idx="160">
                  <c:v>48011</c:v>
                </c:pt>
                <c:pt idx="161">
                  <c:v>48162</c:v>
                </c:pt>
                <c:pt idx="162">
                  <c:v>48312</c:v>
                </c:pt>
                <c:pt idx="163">
                  <c:v>48461</c:v>
                </c:pt>
                <c:pt idx="164">
                  <c:v>48609</c:v>
                </c:pt>
                <c:pt idx="165">
                  <c:v>48756</c:v>
                </c:pt>
                <c:pt idx="166">
                  <c:v>48902</c:v>
                </c:pt>
                <c:pt idx="167">
                  <c:v>49048</c:v>
                </c:pt>
                <c:pt idx="168">
                  <c:v>49193</c:v>
                </c:pt>
                <c:pt idx="169">
                  <c:v>49338</c:v>
                </c:pt>
                <c:pt idx="170">
                  <c:v>49482</c:v>
                </c:pt>
                <c:pt idx="171">
                  <c:v>49625</c:v>
                </c:pt>
                <c:pt idx="172">
                  <c:v>49768</c:v>
                </c:pt>
                <c:pt idx="173">
                  <c:v>49910</c:v>
                </c:pt>
                <c:pt idx="174">
                  <c:v>50052</c:v>
                </c:pt>
                <c:pt idx="175">
                  <c:v>50193</c:v>
                </c:pt>
                <c:pt idx="176">
                  <c:v>50333</c:v>
                </c:pt>
                <c:pt idx="177">
                  <c:v>50472</c:v>
                </c:pt>
                <c:pt idx="178">
                  <c:v>50610</c:v>
                </c:pt>
                <c:pt idx="179">
                  <c:v>50747</c:v>
                </c:pt>
                <c:pt idx="180">
                  <c:v>50883</c:v>
                </c:pt>
                <c:pt idx="181">
                  <c:v>51018</c:v>
                </c:pt>
                <c:pt idx="182">
                  <c:v>51152</c:v>
                </c:pt>
                <c:pt idx="183">
                  <c:v>51285</c:v>
                </c:pt>
                <c:pt idx="184">
                  <c:v>51417</c:v>
                </c:pt>
                <c:pt idx="185">
                  <c:v>51548</c:v>
                </c:pt>
                <c:pt idx="186">
                  <c:v>51678</c:v>
                </c:pt>
                <c:pt idx="187">
                  <c:v>51807</c:v>
                </c:pt>
                <c:pt idx="188">
                  <c:v>51936</c:v>
                </c:pt>
                <c:pt idx="189">
                  <c:v>52064</c:v>
                </c:pt>
              </c:numCache>
            </c:numRef>
          </c:xVal>
          <c:yVal>
            <c:numRef>
              <c:f>comparison!$BL$8:$BL$200</c:f>
              <c:numCache>
                <c:formatCode>General</c:formatCode>
                <c:ptCount val="193"/>
                <c:pt idx="0">
                  <c:v>5.5149022083585795</c:v>
                </c:pt>
                <c:pt idx="1">
                  <c:v>5.5418146060152145</c:v>
                </c:pt>
                <c:pt idx="2">
                  <c:v>5.5689307037229909</c:v>
                </c:pt>
                <c:pt idx="3">
                  <c:v>5.5960466483251441</c:v>
                </c:pt>
                <c:pt idx="4">
                  <c:v>5.6234002969952508</c:v>
                </c:pt>
                <c:pt idx="5">
                  <c:v>5.6508896899242824</c:v>
                </c:pt>
                <c:pt idx="6">
                  <c:v>5.6784128527788207</c:v>
                </c:pt>
                <c:pt idx="7">
                  <c:v>5.7061397172250725</c:v>
                </c:pt>
                <c:pt idx="8">
                  <c:v>5.7339003168313782</c:v>
                </c:pt>
                <c:pt idx="9">
                  <c:v>5.7617965709499819</c:v>
                </c:pt>
                <c:pt idx="10">
                  <c:v>5.7898284502434931</c:v>
                </c:pt>
                <c:pt idx="11">
                  <c:v>5.8179620512098715</c:v>
                </c:pt>
                <c:pt idx="12">
                  <c:v>5.8461292769510314</c:v>
                </c:pt>
                <c:pt idx="13">
                  <c:v>5.8744659006538376</c:v>
                </c:pt>
                <c:pt idx="14">
                  <c:v>5.9029041912029196</c:v>
                </c:pt>
                <c:pt idx="15">
                  <c:v>5.9314779735314778</c:v>
                </c:pt>
                <c:pt idx="16">
                  <c:v>5.9601190135558682</c:v>
                </c:pt>
                <c:pt idx="17">
                  <c:v>5.988861661204103</c:v>
                </c:pt>
                <c:pt idx="18">
                  <c:v>6.017739687476964</c:v>
                </c:pt>
                <c:pt idx="19">
                  <c:v>6.0467193249166939</c:v>
                </c:pt>
                <c:pt idx="20">
                  <c:v>6.0757660100391311</c:v>
                </c:pt>
                <c:pt idx="21">
                  <c:v>6.1050499679726729</c:v>
                </c:pt>
                <c:pt idx="22">
                  <c:v>6.1343334654075816</c:v>
                </c:pt>
                <c:pt idx="23">
                  <c:v>6.1637858354931341</c:v>
                </c:pt>
                <c:pt idx="24">
                  <c:v>6.1933397187505044</c:v>
                </c:pt>
                <c:pt idx="25">
                  <c:v>6.2230971764932779</c:v>
                </c:pt>
                <c:pt idx="26">
                  <c:v>6.2529213377520909</c:v>
                </c:pt>
                <c:pt idx="27">
                  <c:v>6.2828470005292454</c:v>
                </c:pt>
                <c:pt idx="28">
                  <c:v>6.3129077331382977</c:v>
                </c:pt>
                <c:pt idx="29">
                  <c:v>6.3431370157659472</c:v>
                </c:pt>
                <c:pt idx="30">
                  <c:v>6.3734677451164137</c:v>
                </c:pt>
                <c:pt idx="31">
                  <c:v>6.4039685458723321</c:v>
                </c:pt>
                <c:pt idx="32">
                  <c:v>6.4345691835939434</c:v>
                </c:pt>
                <c:pt idx="33">
                  <c:v>6.4652712583467133</c:v>
                </c:pt>
                <c:pt idx="34">
                  <c:v>6.4770897239832168</c:v>
                </c:pt>
                <c:pt idx="35">
                  <c:v>6.5079264121419271</c:v>
                </c:pt>
                <c:pt idx="36">
                  <c:v>6.5389312997295246</c:v>
                </c:pt>
                <c:pt idx="37">
                  <c:v>6.5700375756154328</c:v>
                </c:pt>
                <c:pt idx="38">
                  <c:v>6.5849788399581097</c:v>
                </c:pt>
                <c:pt idx="39">
                  <c:v>6.6163549344577568</c:v>
                </c:pt>
                <c:pt idx="40">
                  <c:v>6.6478656890971921</c:v>
                </c:pt>
                <c:pt idx="41">
                  <c:v>6.6794089291426513</c:v>
                </c:pt>
                <c:pt idx="42">
                  <c:v>6.7112245334366403</c:v>
                </c:pt>
                <c:pt idx="43">
                  <c:v>6.7431747814423577</c:v>
                </c:pt>
                <c:pt idx="44">
                  <c:v>6.7751574795644478</c:v>
                </c:pt>
                <c:pt idx="45">
                  <c:v>6.8073410448113139</c:v>
                </c:pt>
                <c:pt idx="46">
                  <c:v>6.8396949050080886</c:v>
                </c:pt>
                <c:pt idx="47">
                  <c:v>6.8721832376007477</c:v>
                </c:pt>
                <c:pt idx="48">
                  <c:v>6.9048059992501969</c:v>
                </c:pt>
                <c:pt idx="49">
                  <c:v>6.9374609587582245</c:v>
                </c:pt>
                <c:pt idx="50">
                  <c:v>6.9702832745570236</c:v>
                </c:pt>
                <c:pt idx="51">
                  <c:v>7.0033090189715903</c:v>
                </c:pt>
                <c:pt idx="52">
                  <c:v>7.036432754218974</c:v>
                </c:pt>
                <c:pt idx="53">
                  <c:v>7.0696246786625299</c:v>
                </c:pt>
                <c:pt idx="54">
                  <c:v>7.1029143581304988</c:v>
                </c:pt>
                <c:pt idx="55">
                  <c:v>7.1363380077253975</c:v>
                </c:pt>
                <c:pt idx="56">
                  <c:v>7.1698955804878111</c:v>
                </c:pt>
                <c:pt idx="57">
                  <c:v>7.2035870293724162</c:v>
                </c:pt>
                <c:pt idx="58">
                  <c:v>7.2374451025412831</c:v>
                </c:pt>
                <c:pt idx="59">
                  <c:v>7.2713673879200948</c:v>
                </c:pt>
                <c:pt idx="60">
                  <c:v>7.3053905322108026</c:v>
                </c:pt>
                <c:pt idx="61">
                  <c:v>7.3394776910406252</c:v>
                </c:pt>
                <c:pt idx="62">
                  <c:v>7.3738702547269588</c:v>
                </c:pt>
                <c:pt idx="63">
                  <c:v>7.4083963458762421</c:v>
                </c:pt>
                <c:pt idx="64">
                  <c:v>7.4429862001634994</c:v>
                </c:pt>
                <c:pt idx="65">
                  <c:v>7.4777791607070725</c:v>
                </c:pt>
                <c:pt idx="66">
                  <c:v>7.5127055049927929</c:v>
                </c:pt>
                <c:pt idx="67">
                  <c:v>7.5478025254636174</c:v>
                </c:pt>
                <c:pt idx="68">
                  <c:v>7.5831303946947921</c:v>
                </c:pt>
                <c:pt idx="69">
                  <c:v>7.6185590211204843</c:v>
                </c:pt>
                <c:pt idx="70">
                  <c:v>7.6541908305386883</c:v>
                </c:pt>
                <c:pt idx="71">
                  <c:v>7.6899235184092403</c:v>
                </c:pt>
                <c:pt idx="72">
                  <c:v>7.7258218152956273</c:v>
                </c:pt>
                <c:pt idx="73">
                  <c:v>7.7619556724385514</c:v>
                </c:pt>
                <c:pt idx="74">
                  <c:v>7.7982549345590106</c:v>
                </c:pt>
                <c:pt idx="75">
                  <c:v>7.8346227327463511</c:v>
                </c:pt>
                <c:pt idx="76">
                  <c:v>7.8712582752708551</c:v>
                </c:pt>
                <c:pt idx="77">
                  <c:v>7.9079243885796258</c:v>
                </c:pt>
                <c:pt idx="78">
                  <c:v>7.9366900059995489</c:v>
                </c:pt>
                <c:pt idx="79">
                  <c:v>7.9735519368590158</c:v>
                </c:pt>
                <c:pt idx="80">
                  <c:v>8.0104762432803511</c:v>
                </c:pt>
                <c:pt idx="81">
                  <c:v>8.0474627410926978</c:v>
                </c:pt>
                <c:pt idx="82">
                  <c:v>8.0846842203167437</c:v>
                </c:pt>
                <c:pt idx="83">
                  <c:v>8.0944007497317649</c:v>
                </c:pt>
                <c:pt idx="84">
                  <c:v>8.1317860645470326</c:v>
                </c:pt>
                <c:pt idx="85">
                  <c:v>8.169367569275213</c:v>
                </c:pt>
                <c:pt idx="86">
                  <c:v>8.2070493402694122</c:v>
                </c:pt>
                <c:pt idx="87">
                  <c:v>8.2448562846447526</c:v>
                </c:pt>
                <c:pt idx="88">
                  <c:v>8.2827633016279645</c:v>
                </c:pt>
                <c:pt idx="89">
                  <c:v>8.3208339939114015</c:v>
                </c:pt>
                <c:pt idx="90">
                  <c:v>8.3589338934996658</c:v>
                </c:pt>
                <c:pt idx="91">
                  <c:v>8.3972288769226946</c:v>
                </c:pt>
                <c:pt idx="92">
                  <c:v>8.4356870092325771</c:v>
                </c:pt>
                <c:pt idx="93">
                  <c:v>8.4742843308044637</c:v>
                </c:pt>
                <c:pt idx="94">
                  <c:v>8.5130763793183188</c:v>
                </c:pt>
                <c:pt idx="95">
                  <c:v>8.5521024652090105</c:v>
                </c:pt>
                <c:pt idx="96">
                  <c:v>8.5910861003135608</c:v>
                </c:pt>
                <c:pt idx="97">
                  <c:v>8.6303350383470434</c:v>
                </c:pt>
                <c:pt idx="98">
                  <c:v>8.6696123935690004</c:v>
                </c:pt>
                <c:pt idx="99">
                  <c:v>8.7090521278262116</c:v>
                </c:pt>
                <c:pt idx="100">
                  <c:v>8.7486227612124488</c:v>
                </c:pt>
                <c:pt idx="101">
                  <c:v>8.788529693047364</c:v>
                </c:pt>
                <c:pt idx="102">
                  <c:v>8.8285272035442652</c:v>
                </c:pt>
                <c:pt idx="103">
                  <c:v>8.8686553403905446</c:v>
                </c:pt>
                <c:pt idx="104">
                  <c:v>8.908914062188062</c:v>
                </c:pt>
                <c:pt idx="105">
                  <c:v>8.9493344184394097</c:v>
                </c:pt>
                <c:pt idx="106">
                  <c:v>8.9897823989259287</c:v>
                </c:pt>
                <c:pt idx="107">
                  <c:v>9.0306283400923668</c:v>
                </c:pt>
                <c:pt idx="108">
                  <c:v>9.0715735113207785</c:v>
                </c:pt>
                <c:pt idx="109">
                  <c:v>9.1126798310158215</c:v>
                </c:pt>
                <c:pt idx="110">
                  <c:v>9.1539162593799226</c:v>
                </c:pt>
                <c:pt idx="111">
                  <c:v>9.1952415371586547</c:v>
                </c:pt>
                <c:pt idx="112">
                  <c:v>9.2366658615387998</c:v>
                </c:pt>
                <c:pt idx="113">
                  <c:v>9.278456580153982</c:v>
                </c:pt>
                <c:pt idx="114">
                  <c:v>9.320263339746873</c:v>
                </c:pt>
                <c:pt idx="115">
                  <c:v>9.3623024581996894</c:v>
                </c:pt>
                <c:pt idx="116">
                  <c:v>9.404295713246098</c:v>
                </c:pt>
                <c:pt idx="117">
                  <c:v>9.4463763290831562</c:v>
                </c:pt>
                <c:pt idx="118">
                  <c:v>9.4886584072060813</c:v>
                </c:pt>
                <c:pt idx="119">
                  <c:v>9.5311608890451538</c:v>
                </c:pt>
                <c:pt idx="120">
                  <c:v>9.573792122984516</c:v>
                </c:pt>
                <c:pt idx="121">
                  <c:v>9.6166127639164714</c:v>
                </c:pt>
                <c:pt idx="122">
                  <c:v>9.6595618974244655</c:v>
                </c:pt>
                <c:pt idx="123">
                  <c:v>9.7031368577916091</c:v>
                </c:pt>
                <c:pt idx="124">
                  <c:v>9.7466346898596754</c:v>
                </c:pt>
                <c:pt idx="125">
                  <c:v>9.7902186581415105</c:v>
                </c:pt>
                <c:pt idx="126">
                  <c:v>9.8340645046592225</c:v>
                </c:pt>
                <c:pt idx="127">
                  <c:v>9.8781721061040653</c:v>
                </c:pt>
                <c:pt idx="128">
                  <c:v>9.9223650681147681</c:v>
                </c:pt>
                <c:pt idx="129">
                  <c:v>9.9664799512060398</c:v>
                </c:pt>
                <c:pt idx="130">
                  <c:v>10.010856052135303</c:v>
                </c:pt>
                <c:pt idx="131">
                  <c:v>10.055419914268327</c:v>
                </c:pt>
                <c:pt idx="132">
                  <c:v>10.100111601854378</c:v>
                </c:pt>
                <c:pt idx="133">
                  <c:v>10.145020356069152</c:v>
                </c:pt>
                <c:pt idx="134">
                  <c:v>10.189953342374046</c:v>
                </c:pt>
                <c:pt idx="135">
                  <c:v>10.194988297385244</c:v>
                </c:pt>
                <c:pt idx="136">
                  <c:v>10.240151328458609</c:v>
                </c:pt>
                <c:pt idx="137">
                  <c:v>10.28539770643577</c:v>
                </c:pt>
                <c:pt idx="138">
                  <c:v>10.330874565382938</c:v>
                </c:pt>
                <c:pt idx="139">
                  <c:v>10.37643428421708</c:v>
                </c:pt>
                <c:pt idx="140">
                  <c:v>10.422224278135156</c:v>
                </c:pt>
                <c:pt idx="141">
                  <c:v>10.456396804649382</c:v>
                </c:pt>
                <c:pt idx="142">
                  <c:v>10.502500800597922</c:v>
                </c:pt>
                <c:pt idx="143">
                  <c:v>10.54886418667404</c:v>
                </c:pt>
                <c:pt idx="144">
                  <c:v>10.595176619802672</c:v>
                </c:pt>
                <c:pt idx="145">
                  <c:v>10.641984146415419</c:v>
                </c:pt>
                <c:pt idx="146">
                  <c:v>10.688814546950168</c:v>
                </c:pt>
                <c:pt idx="147">
                  <c:v>10.735800302273622</c:v>
                </c:pt>
                <c:pt idx="148">
                  <c:v>10.782775912166533</c:v>
                </c:pt>
                <c:pt idx="149">
                  <c:v>10.829905866799882</c:v>
                </c:pt>
                <c:pt idx="150">
                  <c:v>10.877115376149513</c:v>
                </c:pt>
                <c:pt idx="151">
                  <c:v>10.924478731116507</c:v>
                </c:pt>
                <c:pt idx="152">
                  <c:v>10.97220290711364</c:v>
                </c:pt>
                <c:pt idx="153">
                  <c:v>11.020051931527567</c:v>
                </c:pt>
                <c:pt idx="154">
                  <c:v>11.06823303676517</c:v>
                </c:pt>
                <c:pt idx="155">
                  <c:v>11.11653907717487</c:v>
                </c:pt>
                <c:pt idx="156">
                  <c:v>11.165205943583286</c:v>
                </c:pt>
                <c:pt idx="157">
                  <c:v>11.214194674569134</c:v>
                </c:pt>
                <c:pt idx="158">
                  <c:v>11.263290577942767</c:v>
                </c:pt>
                <c:pt idx="159">
                  <c:v>11.312539999921876</c:v>
                </c:pt>
                <c:pt idx="160">
                  <c:v>11.361971138236528</c:v>
                </c:pt>
                <c:pt idx="161">
                  <c:v>11.411508209287184</c:v>
                </c:pt>
                <c:pt idx="162">
                  <c:v>11.461301728089499</c:v>
                </c:pt>
                <c:pt idx="163">
                  <c:v>11.511172180313494</c:v>
                </c:pt>
                <c:pt idx="164">
                  <c:v>11.561119172050287</c:v>
                </c:pt>
                <c:pt idx="165">
                  <c:v>11.611321930718265</c:v>
                </c:pt>
                <c:pt idx="166">
                  <c:v>11.661572621064536</c:v>
                </c:pt>
                <c:pt idx="167">
                  <c:v>11.712210665589778</c:v>
                </c:pt>
                <c:pt idx="168">
                  <c:v>11.762896214801337</c:v>
                </c:pt>
                <c:pt idx="169">
                  <c:v>11.81399656132319</c:v>
                </c:pt>
                <c:pt idx="170">
                  <c:v>11.865164467737543</c:v>
                </c:pt>
                <c:pt idx="171">
                  <c:v>11.916407241642414</c:v>
                </c:pt>
                <c:pt idx="172">
                  <c:v>11.96803651807288</c:v>
                </c:pt>
                <c:pt idx="173">
                  <c:v>12.019761192629481</c:v>
                </c:pt>
                <c:pt idx="174">
                  <c:v>12.071850882481948</c:v>
                </c:pt>
                <c:pt idx="175">
                  <c:v>12.124008214739334</c:v>
                </c:pt>
                <c:pt idx="176">
                  <c:v>12.176211795180283</c:v>
                </c:pt>
                <c:pt idx="177">
                  <c:v>12.228625739472873</c:v>
                </c:pt>
                <c:pt idx="178">
                  <c:v>12.281188948557169</c:v>
                </c:pt>
                <c:pt idx="179">
                  <c:v>12.333801999440716</c:v>
                </c:pt>
                <c:pt idx="180">
                  <c:v>12.386563446093588</c:v>
                </c:pt>
                <c:pt idx="181">
                  <c:v>12.439346127001144</c:v>
                </c:pt>
                <c:pt idx="182">
                  <c:v>12.492303529634718</c:v>
                </c:pt>
                <c:pt idx="183">
                  <c:v>12.545358065738913</c:v>
                </c:pt>
                <c:pt idx="184">
                  <c:v>12.59848218364378</c:v>
                </c:pt>
                <c:pt idx="185">
                  <c:v>12.651651810680878</c:v>
                </c:pt>
                <c:pt idx="186">
                  <c:v>12.704940470675623</c:v>
                </c:pt>
                <c:pt idx="187">
                  <c:v>12.758324113743308</c:v>
                </c:pt>
                <c:pt idx="188">
                  <c:v>12.812166413044178</c:v>
                </c:pt>
                <c:pt idx="189">
                  <c:v>12.866231970087933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C6C-4283-B148-B0F767DEF26D}"/>
            </c:ext>
          </c:extLst>
        </c:ser>
        <c:ser>
          <c:idx val="4"/>
          <c:order val="4"/>
          <c:tx>
            <c:v>AFGROW solution using a lower resolution Beta table</c:v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comparison!$AZ$8:$AZ$200</c:f>
              <c:numCache>
                <c:formatCode>General</c:formatCode>
                <c:ptCount val="193"/>
                <c:pt idx="0">
                  <c:v>0</c:v>
                </c:pt>
                <c:pt idx="1">
                  <c:v>317</c:v>
                </c:pt>
                <c:pt idx="2">
                  <c:v>632</c:v>
                </c:pt>
                <c:pt idx="3">
                  <c:v>947</c:v>
                </c:pt>
                <c:pt idx="4">
                  <c:v>1261</c:v>
                </c:pt>
                <c:pt idx="5">
                  <c:v>1575</c:v>
                </c:pt>
                <c:pt idx="6">
                  <c:v>1888</c:v>
                </c:pt>
                <c:pt idx="7">
                  <c:v>2201</c:v>
                </c:pt>
                <c:pt idx="8">
                  <c:v>2513</c:v>
                </c:pt>
                <c:pt idx="9">
                  <c:v>2825</c:v>
                </c:pt>
                <c:pt idx="10">
                  <c:v>3137</c:v>
                </c:pt>
                <c:pt idx="11">
                  <c:v>3448</c:v>
                </c:pt>
                <c:pt idx="12">
                  <c:v>3759</c:v>
                </c:pt>
                <c:pt idx="13">
                  <c:v>4069</c:v>
                </c:pt>
                <c:pt idx="14">
                  <c:v>4379</c:v>
                </c:pt>
                <c:pt idx="15">
                  <c:v>4688</c:v>
                </c:pt>
                <c:pt idx="16">
                  <c:v>4997</c:v>
                </c:pt>
                <c:pt idx="17">
                  <c:v>5305</c:v>
                </c:pt>
                <c:pt idx="18">
                  <c:v>5613</c:v>
                </c:pt>
                <c:pt idx="19">
                  <c:v>5920</c:v>
                </c:pt>
                <c:pt idx="20">
                  <c:v>6227</c:v>
                </c:pt>
                <c:pt idx="21">
                  <c:v>6533</c:v>
                </c:pt>
                <c:pt idx="22">
                  <c:v>6839</c:v>
                </c:pt>
                <c:pt idx="23">
                  <c:v>7143</c:v>
                </c:pt>
                <c:pt idx="24">
                  <c:v>7445</c:v>
                </c:pt>
                <c:pt idx="25">
                  <c:v>7745</c:v>
                </c:pt>
                <c:pt idx="26">
                  <c:v>8043</c:v>
                </c:pt>
                <c:pt idx="27">
                  <c:v>8339</c:v>
                </c:pt>
                <c:pt idx="28">
                  <c:v>8634</c:v>
                </c:pt>
                <c:pt idx="29">
                  <c:v>8927</c:v>
                </c:pt>
                <c:pt idx="30">
                  <c:v>9218</c:v>
                </c:pt>
                <c:pt idx="31">
                  <c:v>9507</c:v>
                </c:pt>
                <c:pt idx="32">
                  <c:v>9794</c:v>
                </c:pt>
                <c:pt idx="33">
                  <c:v>10000</c:v>
                </c:pt>
                <c:pt idx="34">
                  <c:v>11472</c:v>
                </c:pt>
                <c:pt idx="35">
                  <c:v>12930</c:v>
                </c:pt>
                <c:pt idx="36">
                  <c:v>14379</c:v>
                </c:pt>
                <c:pt idx="37">
                  <c:v>15000</c:v>
                </c:pt>
                <c:pt idx="38">
                  <c:v>15278</c:v>
                </c:pt>
                <c:pt idx="39">
                  <c:v>15554</c:v>
                </c:pt>
                <c:pt idx="40">
                  <c:v>15828</c:v>
                </c:pt>
                <c:pt idx="41">
                  <c:v>16100</c:v>
                </c:pt>
                <c:pt idx="42">
                  <c:v>16371</c:v>
                </c:pt>
                <c:pt idx="43">
                  <c:v>16642</c:v>
                </c:pt>
                <c:pt idx="44">
                  <c:v>16912</c:v>
                </c:pt>
                <c:pt idx="45">
                  <c:v>17182</c:v>
                </c:pt>
                <c:pt idx="46">
                  <c:v>17451</c:v>
                </c:pt>
                <c:pt idx="47">
                  <c:v>17720</c:v>
                </c:pt>
                <c:pt idx="48">
                  <c:v>17987</c:v>
                </c:pt>
                <c:pt idx="49">
                  <c:v>18252</c:v>
                </c:pt>
                <c:pt idx="50">
                  <c:v>18515</c:v>
                </c:pt>
                <c:pt idx="51">
                  <c:v>18777</c:v>
                </c:pt>
                <c:pt idx="52">
                  <c:v>19038</c:v>
                </c:pt>
                <c:pt idx="53">
                  <c:v>19298</c:v>
                </c:pt>
                <c:pt idx="54">
                  <c:v>19558</c:v>
                </c:pt>
                <c:pt idx="55">
                  <c:v>19817</c:v>
                </c:pt>
                <c:pt idx="56">
                  <c:v>20075</c:v>
                </c:pt>
                <c:pt idx="57">
                  <c:v>20332</c:v>
                </c:pt>
                <c:pt idx="58">
                  <c:v>20588</c:v>
                </c:pt>
                <c:pt idx="59">
                  <c:v>20844</c:v>
                </c:pt>
                <c:pt idx="60">
                  <c:v>21099</c:v>
                </c:pt>
                <c:pt idx="61">
                  <c:v>21353</c:v>
                </c:pt>
                <c:pt idx="62">
                  <c:v>21606</c:v>
                </c:pt>
                <c:pt idx="63">
                  <c:v>21859</c:v>
                </c:pt>
                <c:pt idx="64">
                  <c:v>22111</c:v>
                </c:pt>
                <c:pt idx="65">
                  <c:v>22362</c:v>
                </c:pt>
                <c:pt idx="66">
                  <c:v>22612</c:v>
                </c:pt>
                <c:pt idx="67">
                  <c:v>22861</c:v>
                </c:pt>
                <c:pt idx="68">
                  <c:v>23110</c:v>
                </c:pt>
                <c:pt idx="69">
                  <c:v>23358</c:v>
                </c:pt>
                <c:pt idx="70">
                  <c:v>23605</c:v>
                </c:pt>
                <c:pt idx="71">
                  <c:v>23851</c:v>
                </c:pt>
                <c:pt idx="72">
                  <c:v>24097</c:v>
                </c:pt>
                <c:pt idx="73">
                  <c:v>24342</c:v>
                </c:pt>
                <c:pt idx="74">
                  <c:v>24586</c:v>
                </c:pt>
                <c:pt idx="75">
                  <c:v>24830</c:v>
                </c:pt>
                <c:pt idx="76">
                  <c:v>25000</c:v>
                </c:pt>
                <c:pt idx="77">
                  <c:v>26253</c:v>
                </c:pt>
                <c:pt idx="78">
                  <c:v>27501</c:v>
                </c:pt>
                <c:pt idx="79">
                  <c:v>28746</c:v>
                </c:pt>
                <c:pt idx="80">
                  <c:v>29987</c:v>
                </c:pt>
                <c:pt idx="81">
                  <c:v>30000</c:v>
                </c:pt>
                <c:pt idx="82">
                  <c:v>30239</c:v>
                </c:pt>
                <c:pt idx="83">
                  <c:v>30478</c:v>
                </c:pt>
                <c:pt idx="84">
                  <c:v>30716</c:v>
                </c:pt>
                <c:pt idx="85">
                  <c:v>30953</c:v>
                </c:pt>
                <c:pt idx="86">
                  <c:v>31190</c:v>
                </c:pt>
                <c:pt idx="87">
                  <c:v>31426</c:v>
                </c:pt>
                <c:pt idx="88">
                  <c:v>31656</c:v>
                </c:pt>
                <c:pt idx="89">
                  <c:v>31884</c:v>
                </c:pt>
                <c:pt idx="90">
                  <c:v>32110</c:v>
                </c:pt>
                <c:pt idx="91">
                  <c:v>32334</c:v>
                </c:pt>
                <c:pt idx="92">
                  <c:v>32556</c:v>
                </c:pt>
                <c:pt idx="93">
                  <c:v>32776</c:v>
                </c:pt>
                <c:pt idx="94">
                  <c:v>32995</c:v>
                </c:pt>
                <c:pt idx="95">
                  <c:v>33212</c:v>
                </c:pt>
                <c:pt idx="96">
                  <c:v>33427</c:v>
                </c:pt>
                <c:pt idx="97">
                  <c:v>33640</c:v>
                </c:pt>
                <c:pt idx="98">
                  <c:v>33852</c:v>
                </c:pt>
                <c:pt idx="99">
                  <c:v>34062</c:v>
                </c:pt>
                <c:pt idx="100">
                  <c:v>34270</c:v>
                </c:pt>
                <c:pt idx="101">
                  <c:v>34477</c:v>
                </c:pt>
                <c:pt idx="102">
                  <c:v>34682</c:v>
                </c:pt>
                <c:pt idx="103">
                  <c:v>34885</c:v>
                </c:pt>
                <c:pt idx="104">
                  <c:v>35087</c:v>
                </c:pt>
                <c:pt idx="105">
                  <c:v>35287</c:v>
                </c:pt>
                <c:pt idx="106">
                  <c:v>35486</c:v>
                </c:pt>
                <c:pt idx="107">
                  <c:v>35683</c:v>
                </c:pt>
                <c:pt idx="108">
                  <c:v>35879</c:v>
                </c:pt>
                <c:pt idx="109">
                  <c:v>36075</c:v>
                </c:pt>
                <c:pt idx="110">
                  <c:v>36271</c:v>
                </c:pt>
                <c:pt idx="111">
                  <c:v>36467</c:v>
                </c:pt>
                <c:pt idx="112">
                  <c:v>36663</c:v>
                </c:pt>
                <c:pt idx="113">
                  <c:v>36859</c:v>
                </c:pt>
                <c:pt idx="114">
                  <c:v>37055</c:v>
                </c:pt>
                <c:pt idx="115">
                  <c:v>37251</c:v>
                </c:pt>
                <c:pt idx="116">
                  <c:v>37447</c:v>
                </c:pt>
                <c:pt idx="117">
                  <c:v>37643</c:v>
                </c:pt>
                <c:pt idx="118">
                  <c:v>37839</c:v>
                </c:pt>
                <c:pt idx="119">
                  <c:v>38033</c:v>
                </c:pt>
                <c:pt idx="120">
                  <c:v>38225</c:v>
                </c:pt>
                <c:pt idx="121">
                  <c:v>38415</c:v>
                </c:pt>
                <c:pt idx="122">
                  <c:v>38603</c:v>
                </c:pt>
                <c:pt idx="123">
                  <c:v>38789</c:v>
                </c:pt>
                <c:pt idx="124">
                  <c:v>38974</c:v>
                </c:pt>
                <c:pt idx="125">
                  <c:v>39157</c:v>
                </c:pt>
                <c:pt idx="126">
                  <c:v>39337</c:v>
                </c:pt>
                <c:pt idx="127">
                  <c:v>39515</c:v>
                </c:pt>
                <c:pt idx="128">
                  <c:v>39691</c:v>
                </c:pt>
                <c:pt idx="129">
                  <c:v>39865</c:v>
                </c:pt>
                <c:pt idx="130">
                  <c:v>40000</c:v>
                </c:pt>
                <c:pt idx="131">
                  <c:v>40889</c:v>
                </c:pt>
                <c:pt idx="132">
                  <c:v>41762</c:v>
                </c:pt>
                <c:pt idx="133">
                  <c:v>42626</c:v>
                </c:pt>
                <c:pt idx="134">
                  <c:v>43480</c:v>
                </c:pt>
                <c:pt idx="135">
                  <c:v>44325</c:v>
                </c:pt>
                <c:pt idx="136">
                  <c:v>45000</c:v>
                </c:pt>
                <c:pt idx="137">
                  <c:v>45162</c:v>
                </c:pt>
                <c:pt idx="138">
                  <c:v>45321</c:v>
                </c:pt>
                <c:pt idx="139">
                  <c:v>45478</c:v>
                </c:pt>
                <c:pt idx="140">
                  <c:v>45634</c:v>
                </c:pt>
                <c:pt idx="141">
                  <c:v>45788</c:v>
                </c:pt>
                <c:pt idx="142">
                  <c:v>45941</c:v>
                </c:pt>
                <c:pt idx="143">
                  <c:v>46092</c:v>
                </c:pt>
                <c:pt idx="144">
                  <c:v>46242</c:v>
                </c:pt>
                <c:pt idx="145">
                  <c:v>46390</c:v>
                </c:pt>
                <c:pt idx="146">
                  <c:v>46537</c:v>
                </c:pt>
                <c:pt idx="147">
                  <c:v>46682</c:v>
                </c:pt>
                <c:pt idx="148">
                  <c:v>46826</c:v>
                </c:pt>
                <c:pt idx="149">
                  <c:v>46969</c:v>
                </c:pt>
                <c:pt idx="150">
                  <c:v>47110</c:v>
                </c:pt>
                <c:pt idx="151">
                  <c:v>47250</c:v>
                </c:pt>
                <c:pt idx="152">
                  <c:v>47389</c:v>
                </c:pt>
                <c:pt idx="153">
                  <c:v>47527</c:v>
                </c:pt>
                <c:pt idx="154">
                  <c:v>47663</c:v>
                </c:pt>
                <c:pt idx="155">
                  <c:v>47798</c:v>
                </c:pt>
                <c:pt idx="156">
                  <c:v>47932</c:v>
                </c:pt>
                <c:pt idx="157">
                  <c:v>48065</c:v>
                </c:pt>
                <c:pt idx="158">
                  <c:v>48197</c:v>
                </c:pt>
                <c:pt idx="159">
                  <c:v>48328</c:v>
                </c:pt>
                <c:pt idx="160">
                  <c:v>48458</c:v>
                </c:pt>
                <c:pt idx="161">
                  <c:v>48587</c:v>
                </c:pt>
                <c:pt idx="162">
                  <c:v>48714</c:v>
                </c:pt>
                <c:pt idx="163">
                  <c:v>48840</c:v>
                </c:pt>
                <c:pt idx="164">
                  <c:v>48965</c:v>
                </c:pt>
                <c:pt idx="165">
                  <c:v>49089</c:v>
                </c:pt>
                <c:pt idx="166">
                  <c:v>49212</c:v>
                </c:pt>
                <c:pt idx="167">
                  <c:v>49334</c:v>
                </c:pt>
                <c:pt idx="168">
                  <c:v>49455</c:v>
                </c:pt>
                <c:pt idx="169">
                  <c:v>49576</c:v>
                </c:pt>
                <c:pt idx="170">
                  <c:v>49696</c:v>
                </c:pt>
                <c:pt idx="171">
                  <c:v>49815</c:v>
                </c:pt>
              </c:numCache>
            </c:numRef>
          </c:xVal>
          <c:yVal>
            <c:numRef>
              <c:f>comparison!$BD$8:$BD$200</c:f>
              <c:numCache>
                <c:formatCode>General</c:formatCode>
                <c:ptCount val="193"/>
                <c:pt idx="0">
                  <c:v>5.5149022083585795</c:v>
                </c:pt>
                <c:pt idx="1">
                  <c:v>5.5414070553790262</c:v>
                </c:pt>
                <c:pt idx="2">
                  <c:v>5.5679454654990357</c:v>
                </c:pt>
                <c:pt idx="3">
                  <c:v>5.594653285317758</c:v>
                </c:pt>
                <c:pt idx="4">
                  <c:v>5.6214966063128129</c:v>
                </c:pt>
                <c:pt idx="5">
                  <c:v>5.648577346762087</c:v>
                </c:pt>
                <c:pt idx="6">
                  <c:v>5.6757257259195546</c:v>
                </c:pt>
                <c:pt idx="7">
                  <c:v>5.70304346296113</c:v>
                </c:pt>
                <c:pt idx="8">
                  <c:v>5.7304969906148235</c:v>
                </c:pt>
                <c:pt idx="9">
                  <c:v>5.758119850908888</c:v>
                </c:pt>
                <c:pt idx="10">
                  <c:v>5.7860144398100308</c:v>
                </c:pt>
                <c:pt idx="11">
                  <c:v>5.8139425192124827</c:v>
                </c:pt>
                <c:pt idx="12">
                  <c:v>5.8421424287668513</c:v>
                </c:pt>
                <c:pt idx="13">
                  <c:v>5.8703758308895386</c:v>
                </c:pt>
                <c:pt idx="14">
                  <c:v>5.8989149156745802</c:v>
                </c:pt>
                <c:pt idx="15">
                  <c:v>5.9274537210466036</c:v>
                </c:pt>
                <c:pt idx="16">
                  <c:v>5.956298268386691</c:v>
                </c:pt>
                <c:pt idx="17">
                  <c:v>5.9852445784057959</c:v>
                </c:pt>
                <c:pt idx="18">
                  <c:v>6.0143263627234189</c:v>
                </c:pt>
                <c:pt idx="19">
                  <c:v>6.0435782466467529</c:v>
                </c:pt>
                <c:pt idx="20">
                  <c:v>6.0730676345348495</c:v>
                </c:pt>
                <c:pt idx="21">
                  <c:v>6.1026588309746108</c:v>
                </c:pt>
                <c:pt idx="22">
                  <c:v>6.1324202359999358</c:v>
                </c:pt>
                <c:pt idx="23">
                  <c:v>6.162317138536932</c:v>
                </c:pt>
                <c:pt idx="24">
                  <c:v>6.1922126744329953</c:v>
                </c:pt>
                <c:pt idx="25">
                  <c:v>6.2223120220410228</c:v>
                </c:pt>
                <c:pt idx="26">
                  <c:v>6.2523762470453912</c:v>
                </c:pt>
                <c:pt idx="27">
                  <c:v>6.2825757728482285</c:v>
                </c:pt>
                <c:pt idx="28">
                  <c:v>6.3128756085583921</c:v>
                </c:pt>
                <c:pt idx="29">
                  <c:v>6.3432770662931119</c:v>
                </c:pt>
                <c:pt idx="30">
                  <c:v>6.3738471835302972</c:v>
                </c:pt>
                <c:pt idx="31">
                  <c:v>6.4043817216896901</c:v>
                </c:pt>
                <c:pt idx="32">
                  <c:v>6.4350512297590337</c:v>
                </c:pt>
                <c:pt idx="33">
                  <c:v>6.4572631531658455</c:v>
                </c:pt>
                <c:pt idx="34">
                  <c:v>6.4879984837700668</c:v>
                </c:pt>
                <c:pt idx="35">
                  <c:v>6.518868637742588</c:v>
                </c:pt>
                <c:pt idx="36">
                  <c:v>6.5497361170480861</c:v>
                </c:pt>
                <c:pt idx="37">
                  <c:v>6.5631148271875714</c:v>
                </c:pt>
                <c:pt idx="38">
                  <c:v>6.5942186383625421</c:v>
                </c:pt>
                <c:pt idx="39">
                  <c:v>6.6254570217804387</c:v>
                </c:pt>
                <c:pt idx="40">
                  <c:v>6.6566922351915983</c:v>
                </c:pt>
                <c:pt idx="41">
                  <c:v>6.6880285356620224</c:v>
                </c:pt>
                <c:pt idx="42">
                  <c:v>6.719532400314046</c:v>
                </c:pt>
                <c:pt idx="43">
                  <c:v>6.7513084258394853</c:v>
                </c:pt>
                <c:pt idx="44">
                  <c:v>6.7831856281104432</c:v>
                </c:pt>
                <c:pt idx="45">
                  <c:v>6.8152993450991115</c:v>
                </c:pt>
                <c:pt idx="46">
                  <c:v>6.8475833377237842</c:v>
                </c:pt>
                <c:pt idx="47">
                  <c:v>6.8801730048419367</c:v>
                </c:pt>
                <c:pt idx="48">
                  <c:v>6.9127257885996771</c:v>
                </c:pt>
                <c:pt idx="49">
                  <c:v>6.9454820456963935</c:v>
                </c:pt>
                <c:pt idx="50">
                  <c:v>6.9783034367648948</c:v>
                </c:pt>
                <c:pt idx="51">
                  <c:v>7.0112920223214914</c:v>
                </c:pt>
                <c:pt idx="52">
                  <c:v>7.0443817787095284</c:v>
                </c:pt>
                <c:pt idx="53">
                  <c:v>7.0776056635658078</c:v>
                </c:pt>
                <c:pt idx="54">
                  <c:v>7.1110658656857035</c:v>
                </c:pt>
                <c:pt idx="55">
                  <c:v>7.1446601213527865</c:v>
                </c:pt>
                <c:pt idx="56">
                  <c:v>7.1783883850888461</c:v>
                </c:pt>
                <c:pt idx="57">
                  <c:v>7.2122178064975193</c:v>
                </c:pt>
                <c:pt idx="58">
                  <c:v>7.2461117119095508</c:v>
                </c:pt>
                <c:pt idx="59">
                  <c:v>7.2803440220202553</c:v>
                </c:pt>
                <c:pt idx="60">
                  <c:v>7.3146774567917561</c:v>
                </c:pt>
                <c:pt idx="61">
                  <c:v>7.3490751431858001</c:v>
                </c:pt>
                <c:pt idx="62">
                  <c:v>7.3836762052713505</c:v>
                </c:pt>
                <c:pt idx="63">
                  <c:v>7.4184436606899515</c:v>
                </c:pt>
                <c:pt idx="64">
                  <c:v>7.4534144940136802</c:v>
                </c:pt>
                <c:pt idx="65">
                  <c:v>7.4885190180506402</c:v>
                </c:pt>
                <c:pt idx="66">
                  <c:v>7.5236548531042509</c:v>
                </c:pt>
                <c:pt idx="67">
                  <c:v>7.558924271116731</c:v>
                </c:pt>
                <c:pt idx="68">
                  <c:v>7.5945319309361938</c:v>
                </c:pt>
                <c:pt idx="69">
                  <c:v>7.6301707573697026</c:v>
                </c:pt>
                <c:pt idx="70">
                  <c:v>7.666012999361528</c:v>
                </c:pt>
                <c:pt idx="71">
                  <c:v>7.7019187497759507</c:v>
                </c:pt>
                <c:pt idx="72">
                  <c:v>7.7381626499250435</c:v>
                </c:pt>
                <c:pt idx="73">
                  <c:v>7.7744375191636745</c:v>
                </c:pt>
                <c:pt idx="74">
                  <c:v>7.8109158001984564</c:v>
                </c:pt>
                <c:pt idx="75">
                  <c:v>7.8476620996537028</c:v>
                </c:pt>
                <c:pt idx="76">
                  <c:v>7.8733550302669411</c:v>
                </c:pt>
                <c:pt idx="77">
                  <c:v>7.9102335644876609</c:v>
                </c:pt>
                <c:pt idx="78">
                  <c:v>7.9472453037025224</c:v>
                </c:pt>
                <c:pt idx="79">
                  <c:v>7.9844926523503981</c:v>
                </c:pt>
                <c:pt idx="80">
                  <c:v>8.0217706783834366</c:v>
                </c:pt>
                <c:pt idx="81">
                  <c:v>8.0222126303267629</c:v>
                </c:pt>
                <c:pt idx="82">
                  <c:v>8.0597262023938221</c:v>
                </c:pt>
                <c:pt idx="83">
                  <c:v>8.0975073564695723</c:v>
                </c:pt>
                <c:pt idx="84">
                  <c:v>8.1354919301839885</c:v>
                </c:pt>
                <c:pt idx="85">
                  <c:v>8.1735070063719011</c:v>
                </c:pt>
                <c:pt idx="86">
                  <c:v>8.2118600281369858</c:v>
                </c:pt>
                <c:pt idx="87">
                  <c:v>8.2503459803526251</c:v>
                </c:pt>
                <c:pt idx="88">
                  <c:v>8.2886823216060765</c:v>
                </c:pt>
                <c:pt idx="89">
                  <c:v>8.327112351869788</c:v>
                </c:pt>
                <c:pt idx="90">
                  <c:v>8.3656357760910556</c:v>
                </c:pt>
                <c:pt idx="91">
                  <c:v>8.4042594890740059</c:v>
                </c:pt>
                <c:pt idx="92">
                  <c:v>8.4428736653184178</c:v>
                </c:pt>
                <c:pt idx="93">
                  <c:v>8.4816514127730418</c:v>
                </c:pt>
                <c:pt idx="94">
                  <c:v>8.5206951629759278</c:v>
                </c:pt>
                <c:pt idx="95">
                  <c:v>8.5596969664493283</c:v>
                </c:pt>
                <c:pt idx="96">
                  <c:v>8.5988618209485601</c:v>
                </c:pt>
                <c:pt idx="97">
                  <c:v>8.6380869244457212</c:v>
                </c:pt>
                <c:pt idx="98">
                  <c:v>8.6775458576821816</c:v>
                </c:pt>
                <c:pt idx="99">
                  <c:v>8.7170250160948122</c:v>
                </c:pt>
                <c:pt idx="100">
                  <c:v>8.7566035698494531</c:v>
                </c:pt>
                <c:pt idx="101">
                  <c:v>8.796407091004756</c:v>
                </c:pt>
                <c:pt idx="102">
                  <c:v>8.8362384562102481</c:v>
                </c:pt>
                <c:pt idx="103">
                  <c:v>8.8760975805280733</c:v>
                </c:pt>
                <c:pt idx="104">
                  <c:v>8.9162523084200735</c:v>
                </c:pt>
                <c:pt idx="105">
                  <c:v>8.9564656865721766</c:v>
                </c:pt>
                <c:pt idx="106">
                  <c:v>8.9968402503965521</c:v>
                </c:pt>
                <c:pt idx="107">
                  <c:v>9.0372730410194979</c:v>
                </c:pt>
                <c:pt idx="108">
                  <c:v>9.077938371518151</c:v>
                </c:pt>
                <c:pt idx="109">
                  <c:v>9.118948875361454</c:v>
                </c:pt>
                <c:pt idx="110">
                  <c:v>9.1602331878733079</c:v>
                </c:pt>
                <c:pt idx="111">
                  <c:v>9.2019253649580719</c:v>
                </c:pt>
                <c:pt idx="112">
                  <c:v>9.2438919039235881</c:v>
                </c:pt>
                <c:pt idx="113">
                  <c:v>9.2863079877245056</c:v>
                </c:pt>
                <c:pt idx="114">
                  <c:v>9.3290299199520295</c:v>
                </c:pt>
                <c:pt idx="115">
                  <c:v>9.3722021107842206</c:v>
                </c:pt>
                <c:pt idx="116">
                  <c:v>9.41568063617974</c:v>
                </c:pt>
                <c:pt idx="117">
                  <c:v>9.4595378517712181</c:v>
                </c:pt>
                <c:pt idx="118">
                  <c:v>9.5038462797352103</c:v>
                </c:pt>
                <c:pt idx="119">
                  <c:v>9.5481418525862765</c:v>
                </c:pt>
                <c:pt idx="120">
                  <c:v>9.5924548670992547</c:v>
                </c:pt>
                <c:pt idx="121">
                  <c:v>9.6368267515504122</c:v>
                </c:pt>
                <c:pt idx="122">
                  <c:v>9.6812154057950917</c:v>
                </c:pt>
                <c:pt idx="123">
                  <c:v>9.7256624036373385</c:v>
                </c:pt>
                <c:pt idx="124">
                  <c:v>9.7703314352179813</c:v>
                </c:pt>
                <c:pt idx="125">
                  <c:v>9.814943506253865</c:v>
                </c:pt>
                <c:pt idx="126">
                  <c:v>9.8591162422207859</c:v>
                </c:pt>
                <c:pt idx="127">
                  <c:v>9.9030425716311434</c:v>
                </c:pt>
                <c:pt idx="128">
                  <c:v>9.9468363151172099</c:v>
                </c:pt>
                <c:pt idx="129">
                  <c:v>9.9903204895900881</c:v>
                </c:pt>
                <c:pt idx="130">
                  <c:v>10.024297528866249</c:v>
                </c:pt>
                <c:pt idx="131">
                  <c:v>10.067731361744467</c:v>
                </c:pt>
                <c:pt idx="132">
                  <c:v>10.110632946550973</c:v>
                </c:pt>
                <c:pt idx="133">
                  <c:v>10.153352605928646</c:v>
                </c:pt>
                <c:pt idx="134">
                  <c:v>10.195828754553084</c:v>
                </c:pt>
                <c:pt idx="135">
                  <c:v>10.238192945897271</c:v>
                </c:pt>
                <c:pt idx="136">
                  <c:v>10.272127768666648</c:v>
                </c:pt>
                <c:pt idx="137">
                  <c:v>10.314633544311556</c:v>
                </c:pt>
                <c:pt idx="138">
                  <c:v>10.356521983868912</c:v>
                </c:pt>
                <c:pt idx="139">
                  <c:v>10.398158864625147</c:v>
                </c:pt>
                <c:pt idx="140">
                  <c:v>10.439778574380394</c:v>
                </c:pt>
                <c:pt idx="141">
                  <c:v>10.48114319668089</c:v>
                </c:pt>
                <c:pt idx="142">
                  <c:v>10.522412770072266</c:v>
                </c:pt>
                <c:pt idx="143">
                  <c:v>10.56339417135446</c:v>
                </c:pt>
                <c:pt idx="144">
                  <c:v>10.604350814784677</c:v>
                </c:pt>
                <c:pt idx="145">
                  <c:v>10.645015803268166</c:v>
                </c:pt>
                <c:pt idx="146">
                  <c:v>10.685577471093707</c:v>
                </c:pt>
                <c:pt idx="147">
                  <c:v>10.72591849116697</c:v>
                </c:pt>
                <c:pt idx="148">
                  <c:v>10.766123366593568</c:v>
                </c:pt>
                <c:pt idx="149">
                  <c:v>10.806218305447171</c:v>
                </c:pt>
                <c:pt idx="150">
                  <c:v>10.846058802348121</c:v>
                </c:pt>
                <c:pt idx="151">
                  <c:v>10.885785148702972</c:v>
                </c:pt>
                <c:pt idx="152">
                  <c:v>10.925442164123433</c:v>
                </c:pt>
                <c:pt idx="153">
                  <c:v>10.965055944382975</c:v>
                </c:pt>
                <c:pt idx="154">
                  <c:v>11.004304735521943</c:v>
                </c:pt>
                <c:pt idx="155">
                  <c:v>11.043402463919747</c:v>
                </c:pt>
                <c:pt idx="156">
                  <c:v>11.082450651914847</c:v>
                </c:pt>
                <c:pt idx="157">
                  <c:v>11.12141938777304</c:v>
                </c:pt>
                <c:pt idx="158">
                  <c:v>11.160229941242374</c:v>
                </c:pt>
                <c:pt idx="159">
                  <c:v>11.199033507326806</c:v>
                </c:pt>
                <c:pt idx="160">
                  <c:v>11.237674435091845</c:v>
                </c:pt>
                <c:pt idx="161">
                  <c:v>11.276227357142684</c:v>
                </c:pt>
                <c:pt idx="162">
                  <c:v>11.314373949573707</c:v>
                </c:pt>
                <c:pt idx="163">
                  <c:v>11.352351557489239</c:v>
                </c:pt>
                <c:pt idx="164">
                  <c:v>11.390313140020131</c:v>
                </c:pt>
                <c:pt idx="165">
                  <c:v>11.428074644262827</c:v>
                </c:pt>
                <c:pt idx="166">
                  <c:v>11.465738331313208</c:v>
                </c:pt>
                <c:pt idx="167">
                  <c:v>11.503197444302581</c:v>
                </c:pt>
                <c:pt idx="168">
                  <c:v>11.540606843596024</c:v>
                </c:pt>
                <c:pt idx="169">
                  <c:v>11.578147029922263</c:v>
                </c:pt>
                <c:pt idx="170">
                  <c:v>11.61555428145005</c:v>
                </c:pt>
                <c:pt idx="171">
                  <c:v>11.652826845620597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C6C-4283-B148-B0F767DEF26D}"/>
            </c:ext>
          </c:extLst>
        </c:ser>
        <c:ser>
          <c:idx val="1"/>
          <c:order val="5"/>
          <c:tx>
            <c:v>PE-1-1 Experimental Data</c:v>
          </c:tx>
          <c:spPr>
            <a:ln w="19050">
              <a:noFill/>
            </a:ln>
          </c:spPr>
          <c:xVal>
            <c:numRef>
              <c:f>digitizedData2!$DG$11:$DG$30</c:f>
              <c:numCache>
                <c:formatCode>General</c:formatCode>
                <c:ptCount val="20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  <c:pt idx="9">
                  <c:v>70000</c:v>
                </c:pt>
                <c:pt idx="10">
                  <c:v>75000</c:v>
                </c:pt>
              </c:numCache>
            </c:numRef>
          </c:xVal>
          <c:yVal>
            <c:numRef>
              <c:f>digitizedData2!$DF$11:$DF$30</c:f>
              <c:numCache>
                <c:formatCode>General</c:formatCode>
                <c:ptCount val="20"/>
                <c:pt idx="0">
                  <c:v>5.5208806427113304</c:v>
                </c:pt>
                <c:pt idx="1">
                  <c:v>6.2622483058953522</c:v>
                </c:pt>
                <c:pt idx="2">
                  <c:v>6.2622483058953522</c:v>
                </c:pt>
                <c:pt idx="3">
                  <c:v>7.4453136213286664</c:v>
                </c:pt>
                <c:pt idx="4">
                  <c:v>7.4453136213286664</c:v>
                </c:pt>
                <c:pt idx="5">
                  <c:v>9.2067116061210452</c:v>
                </c:pt>
                <c:pt idx="6">
                  <c:v>9.3118710842753476</c:v>
                </c:pt>
                <c:pt idx="7">
                  <c:v>11.743697507343413</c:v>
                </c:pt>
                <c:pt idx="8">
                  <c:v>11.954005454747866</c:v>
                </c:pt>
                <c:pt idx="9">
                  <c:v>15.77392100499778</c:v>
                </c:pt>
                <c:pt idx="10">
                  <c:v>16.483752105014378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6C-4283-B148-B0F767DEF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12789320146650468"/>
              <c:y val="0.815598939720588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at</a:t>
                </a:r>
                <a:r>
                  <a:rPr lang="en-US" sz="1400" baseline="0"/>
                  <a:t> 45 deg</a:t>
                </a:r>
                <a:r>
                  <a:rPr lang="en-US" sz="1400"/>
                  <a:t> (mm)</a:t>
                </a:r>
              </a:p>
            </c:rich>
          </c:tx>
          <c:layout>
            <c:manualLayout>
              <c:xMode val="edge"/>
              <c:yMode val="edge"/>
              <c:x val="1.3142827239763627E-2"/>
              <c:y val="0.238673154753247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7418236133333239E-2"/>
          <c:y val="0.13155109543409962"/>
          <c:w val="0.70832898464672445"/>
          <c:h val="0.31542100427496444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data, analytical solution and 3D FEA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44244455733565E-2"/>
          <c:y val="0.14447564480639724"/>
          <c:w val="0.89548538880234818"/>
          <c:h val="0.74868400889493014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xVal>
            <c:numRef>
              <c:f>digitizedData2!$DD$9:$DD$19</c:f>
              <c:numCache>
                <c:formatCode>General</c:formatCode>
                <c:ptCount val="11"/>
                <c:pt idx="0">
                  <c:v>0</c:v>
                </c:pt>
                <c:pt idx="1">
                  <c:v>15000</c:v>
                </c:pt>
                <c:pt idx="2">
                  <c:v>30000</c:v>
                </c:pt>
                <c:pt idx="3">
                  <c:v>45000</c:v>
                </c:pt>
                <c:pt idx="4">
                  <c:v>60000</c:v>
                </c:pt>
                <c:pt idx="5">
                  <c:v>70000</c:v>
                </c:pt>
                <c:pt idx="6">
                  <c:v>75000</c:v>
                </c:pt>
                <c:pt idx="7">
                  <c:v>85000</c:v>
                </c:pt>
                <c:pt idx="8">
                  <c:v>90000</c:v>
                </c:pt>
                <c:pt idx="9">
                  <c:v>100000</c:v>
                </c:pt>
                <c:pt idx="10">
                  <c:v>105000</c:v>
                </c:pt>
              </c:numCache>
            </c:numRef>
          </c:xVal>
          <c:yVal>
            <c:numRef>
              <c:f>digitizedData2!$DC$9:$DC$19</c:f>
              <c:numCache>
                <c:formatCode>General</c:formatCode>
                <c:ptCount val="11"/>
                <c:pt idx="0">
                  <c:v>4.6691392361630895</c:v>
                </c:pt>
                <c:pt idx="1">
                  <c:v>4.9845665231336564</c:v>
                </c:pt>
                <c:pt idx="2">
                  <c:v>5.5208806427113304</c:v>
                </c:pt>
                <c:pt idx="3">
                  <c:v>6.2622483058953522</c:v>
                </c:pt>
                <c:pt idx="4">
                  <c:v>7.4453136213286664</c:v>
                </c:pt>
                <c:pt idx="5">
                  <c:v>9.2067116061210452</c:v>
                </c:pt>
                <c:pt idx="6">
                  <c:v>9.3118710842753476</c:v>
                </c:pt>
                <c:pt idx="7">
                  <c:v>11.743697507343413</c:v>
                </c:pt>
                <c:pt idx="8">
                  <c:v>11.954005454747866</c:v>
                </c:pt>
                <c:pt idx="9">
                  <c:v>15.77392100499778</c:v>
                </c:pt>
                <c:pt idx="10">
                  <c:v>16.483752105014378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2D-4BD9-AAEB-AAD5A64E0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12789320146650468"/>
              <c:y val="0.815598939720588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at</a:t>
                </a:r>
                <a:r>
                  <a:rPr lang="en-US" sz="1400" baseline="0"/>
                  <a:t> 45 deg</a:t>
                </a:r>
                <a:r>
                  <a:rPr lang="en-US" sz="1400"/>
                  <a:t> (mm)</a:t>
                </a:r>
              </a:p>
            </c:rich>
          </c:tx>
          <c:layout>
            <c:manualLayout>
              <c:xMode val="edge"/>
              <c:yMode val="edge"/>
              <c:x val="6.1409625647449555E-2"/>
              <c:y val="0.145948677516672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8979737167974446"/>
          <c:y val="0.5465448507315156"/>
          <c:w val="0.47294818806437766"/>
          <c:h val="0.33460653035728272"/>
        </c:manualLayout>
      </c:layout>
      <c:overlay val="0"/>
    </c:legend>
    <c:plotVisOnly val="1"/>
    <c:dispBlanksAs val="gap"/>
    <c:showDLblsOverMax val="0"/>
    <c:extLst/>
  </c:chart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4779747347692E-2"/>
          <c:y val="6.3615109682623752E-2"/>
          <c:w val="0.92419077403528171"/>
          <c:h val="0.80430374926798531"/>
        </c:manualLayout>
      </c:layout>
      <c:scatterChart>
        <c:scatterStyle val="lineMarker"/>
        <c:varyColors val="0"/>
        <c:ser>
          <c:idx val="0"/>
          <c:order val="0"/>
          <c:tx>
            <c:v>Elliptical approximation of the crack front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digitizedData2!$AS$6:$AS$38</c:f>
              <c:numCache>
                <c:formatCode>0.000</c:formatCode>
                <c:ptCount val="33"/>
                <c:pt idx="0">
                  <c:v>-6.0505224799046102</c:v>
                </c:pt>
                <c:pt idx="1">
                  <c:v>-6.0984473193338697</c:v>
                </c:pt>
                <c:pt idx="2">
                  <c:v>-6.1303972122866996</c:v>
                </c:pt>
                <c:pt idx="3">
                  <c:v>-6.1144222658102798</c:v>
                </c:pt>
                <c:pt idx="4">
                  <c:v>-6.0664974263810301</c:v>
                </c:pt>
                <c:pt idx="5">
                  <c:v>-5.9067479616168601</c:v>
                </c:pt>
                <c:pt idx="6">
                  <c:v>-5.6990736574234298</c:v>
                </c:pt>
                <c:pt idx="7">
                  <c:v>-5.4594494602771597</c:v>
                </c:pt>
                <c:pt idx="8">
                  <c:v>-5.1719004237016497</c:v>
                </c:pt>
                <c:pt idx="9">
                  <c:v>-4.74057686883837</c:v>
                </c:pt>
                <c:pt idx="10">
                  <c:v>-4.3252282604515102</c:v>
                </c:pt>
                <c:pt idx="11">
                  <c:v>-3.86195481263541</c:v>
                </c:pt>
                <c:pt idx="12">
                  <c:v>-3.28685673948437</c:v>
                </c:pt>
                <c:pt idx="13">
                  <c:v>-2.7437085592861701</c:v>
                </c:pt>
                <c:pt idx="14">
                  <c:v>-2.1366605931823099</c:v>
                </c:pt>
                <c:pt idx="15">
                  <c:v>-1.51363768060202</c:v>
                </c:pt>
                <c:pt idx="16">
                  <c:v>-0.76281519621039995</c:v>
                </c:pt>
                <c:pt idx="17">
                  <c:v>-0.23564196248861899</c:v>
                </c:pt>
                <c:pt idx="18">
                  <c:v>3.9822346576450203E-3</c:v>
                </c:pt>
                <c:pt idx="19">
                  <c:v>0.48323062895016999</c:v>
                </c:pt>
                <c:pt idx="20">
                  <c:v>1.1382034344832901</c:v>
                </c:pt>
                <c:pt idx="21">
                  <c:v>1.56952698934656</c:v>
                </c:pt>
                <c:pt idx="22">
                  <c:v>2.0487753836390898</c:v>
                </c:pt>
                <c:pt idx="23">
                  <c:v>2.6558233497429602</c:v>
                </c:pt>
                <c:pt idx="24">
                  <c:v>3.1989715299411601</c:v>
                </c:pt>
                <c:pt idx="25">
                  <c:v>3.6941948707101</c:v>
                </c:pt>
                <c:pt idx="26">
                  <c:v>4.3651426227196399</c:v>
                </c:pt>
                <c:pt idx="27">
                  <c:v>4.89231585644142</c:v>
                </c:pt>
                <c:pt idx="28">
                  <c:v>5.4194890901632</c:v>
                </c:pt>
                <c:pt idx="29">
                  <c:v>5.8667875915028898</c:v>
                </c:pt>
                <c:pt idx="30">
                  <c:v>6.1703115745548303</c:v>
                </c:pt>
                <c:pt idx="31">
                  <c:v>6.1862865210312403</c:v>
                </c:pt>
                <c:pt idx="32">
                  <c:v>6.1543366280784104</c:v>
                </c:pt>
              </c:numCache>
            </c:numRef>
          </c:xVal>
          <c:yVal>
            <c:numRef>
              <c:f>digitizedData2!$AV$6:$AV$38</c:f>
              <c:numCache>
                <c:formatCode>General</c:formatCode>
                <c:ptCount val="33"/>
                <c:pt idx="0">
                  <c:v>1.3060848349703957</c:v>
                </c:pt>
                <c:pt idx="1">
                  <c:v>1.156959477581508</c:v>
                </c:pt>
                <c:pt idx="2">
                  <c:v>1.0450249171393866</c:v>
                </c:pt>
                <c:pt idx="3">
                  <c:v>1.1024868010145941</c:v>
                </c:pt>
                <c:pt idx="4">
                  <c:v>1.2584694901465991</c:v>
                </c:pt>
                <c:pt idx="5">
                  <c:v>1.6704423441290552</c:v>
                </c:pt>
                <c:pt idx="6">
                  <c:v>2.0762617951013764</c:v>
                </c:pt>
                <c:pt idx="7">
                  <c:v>2.4490106048691245</c:v>
                </c:pt>
                <c:pt idx="8">
                  <c:v>2.8153458024383351</c:v>
                </c:pt>
                <c:pt idx="9">
                  <c:v>3.2593474984425548</c:v>
                </c:pt>
                <c:pt idx="10">
                  <c:v>3.6053819331913779</c:v>
                </c:pt>
                <c:pt idx="11">
                  <c:v>3.9232026348115752</c:v>
                </c:pt>
                <c:pt idx="12">
                  <c:v>4.2408840142366611</c:v>
                </c:pt>
                <c:pt idx="13">
                  <c:v>4.4778821484212639</c:v>
                </c:pt>
                <c:pt idx="14">
                  <c:v>4.6819211262576559</c:v>
                </c:pt>
                <c:pt idx="15">
                  <c:v>4.8327081962283511</c:v>
                </c:pt>
                <c:pt idx="16">
                  <c:v>4.9430070490812783</c:v>
                </c:pt>
                <c:pt idx="17">
                  <c:v>4.9764817802479095</c:v>
                </c:pt>
                <c:pt idx="18">
                  <c:v>4.9799989955738644</c:v>
                </c:pt>
                <c:pt idx="19">
                  <c:v>4.965187801528435</c:v>
                </c:pt>
                <c:pt idx="20">
                  <c:v>4.8972578126459707</c:v>
                </c:pt>
                <c:pt idx="21">
                  <c:v>4.8214482911704906</c:v>
                </c:pt>
                <c:pt idx="22">
                  <c:v>4.706637296977374</c:v>
                </c:pt>
                <c:pt idx="23">
                  <c:v>4.5111849588930735</c:v>
                </c:pt>
                <c:pt idx="24">
                  <c:v>4.2830695690879574</c:v>
                </c:pt>
                <c:pt idx="25">
                  <c:v>4.0238280152761199</c:v>
                </c:pt>
                <c:pt idx="26">
                  <c:v>3.5749065470630867</c:v>
                </c:pt>
                <c:pt idx="27">
                  <c:v>3.1146825204165332</c:v>
                </c:pt>
                <c:pt idx="28">
                  <c:v>2.5043758739792108</c:v>
                </c:pt>
                <c:pt idx="29">
                  <c:v>1.7570358464885576</c:v>
                </c:pt>
                <c:pt idx="30">
                  <c:v>0.88450399536096236</c:v>
                </c:pt>
                <c:pt idx="31">
                  <c:v>0.8110615102095281</c:v>
                </c:pt>
                <c:pt idx="32">
                  <c:v>0.95213017999687355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CE-4C03-81B6-B0A044564A4F}"/>
            </c:ext>
          </c:extLst>
        </c:ser>
        <c:ser>
          <c:idx val="1"/>
          <c:order val="1"/>
          <c:tx>
            <c:v>Digitized crack front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digitizedData2!$AS$6:$AS$38</c:f>
              <c:numCache>
                <c:formatCode>0.000</c:formatCode>
                <c:ptCount val="33"/>
                <c:pt idx="0">
                  <c:v>-6.0505224799046102</c:v>
                </c:pt>
                <c:pt idx="1">
                  <c:v>-6.0984473193338697</c:v>
                </c:pt>
                <c:pt idx="2">
                  <c:v>-6.1303972122866996</c:v>
                </c:pt>
                <c:pt idx="3">
                  <c:v>-6.1144222658102798</c:v>
                </c:pt>
                <c:pt idx="4">
                  <c:v>-6.0664974263810301</c:v>
                </c:pt>
                <c:pt idx="5">
                  <c:v>-5.9067479616168601</c:v>
                </c:pt>
                <c:pt idx="6">
                  <c:v>-5.6990736574234298</c:v>
                </c:pt>
                <c:pt idx="7">
                  <c:v>-5.4594494602771597</c:v>
                </c:pt>
                <c:pt idx="8">
                  <c:v>-5.1719004237016497</c:v>
                </c:pt>
                <c:pt idx="9">
                  <c:v>-4.74057686883837</c:v>
                </c:pt>
                <c:pt idx="10">
                  <c:v>-4.3252282604515102</c:v>
                </c:pt>
                <c:pt idx="11">
                  <c:v>-3.86195481263541</c:v>
                </c:pt>
                <c:pt idx="12">
                  <c:v>-3.28685673948437</c:v>
                </c:pt>
                <c:pt idx="13">
                  <c:v>-2.7437085592861701</c:v>
                </c:pt>
                <c:pt idx="14">
                  <c:v>-2.1366605931823099</c:v>
                </c:pt>
                <c:pt idx="15">
                  <c:v>-1.51363768060202</c:v>
                </c:pt>
                <c:pt idx="16">
                  <c:v>-0.76281519621039995</c:v>
                </c:pt>
                <c:pt idx="17">
                  <c:v>-0.23564196248861899</c:v>
                </c:pt>
                <c:pt idx="18">
                  <c:v>3.9822346576450203E-3</c:v>
                </c:pt>
                <c:pt idx="19">
                  <c:v>0.48323062895016999</c:v>
                </c:pt>
                <c:pt idx="20">
                  <c:v>1.1382034344832901</c:v>
                </c:pt>
                <c:pt idx="21">
                  <c:v>1.56952698934656</c:v>
                </c:pt>
                <c:pt idx="22">
                  <c:v>2.0487753836390898</c:v>
                </c:pt>
                <c:pt idx="23">
                  <c:v>2.6558233497429602</c:v>
                </c:pt>
                <c:pt idx="24">
                  <c:v>3.1989715299411601</c:v>
                </c:pt>
                <c:pt idx="25">
                  <c:v>3.6941948707101</c:v>
                </c:pt>
                <c:pt idx="26">
                  <c:v>4.3651426227196399</c:v>
                </c:pt>
                <c:pt idx="27">
                  <c:v>4.89231585644142</c:v>
                </c:pt>
                <c:pt idx="28">
                  <c:v>5.4194890901632</c:v>
                </c:pt>
                <c:pt idx="29">
                  <c:v>5.8667875915028898</c:v>
                </c:pt>
                <c:pt idx="30">
                  <c:v>6.1703115745548303</c:v>
                </c:pt>
                <c:pt idx="31">
                  <c:v>6.1862865210312403</c:v>
                </c:pt>
                <c:pt idx="32">
                  <c:v>6.1543366280784104</c:v>
                </c:pt>
              </c:numCache>
            </c:numRef>
          </c:xVal>
          <c:yVal>
            <c:numRef>
              <c:f>digitizedData2!$AT$6:$AT$38</c:f>
              <c:numCache>
                <c:formatCode>0.000</c:formatCode>
                <c:ptCount val="33"/>
                <c:pt idx="0">
                  <c:v>1.9445216049378499E-2</c:v>
                </c:pt>
                <c:pt idx="1">
                  <c:v>0.22776850244341201</c:v>
                </c:pt>
                <c:pt idx="2">
                  <c:v>0.48416639338991402</c:v>
                </c:pt>
                <c:pt idx="3">
                  <c:v>0.86876322980966703</c:v>
                </c:pt>
                <c:pt idx="4">
                  <c:v>1.2213103298611001</c:v>
                </c:pt>
                <c:pt idx="5">
                  <c:v>1.6059071662808599</c:v>
                </c:pt>
                <c:pt idx="6">
                  <c:v>1.9584542663322999</c:v>
                </c:pt>
                <c:pt idx="7">
                  <c:v>2.3751008391203601</c:v>
                </c:pt>
                <c:pt idx="8">
                  <c:v>2.8077722800925899</c:v>
                </c:pt>
                <c:pt idx="9">
                  <c:v>3.19236911651234</c:v>
                </c:pt>
                <c:pt idx="10">
                  <c:v>3.5609410847479399</c:v>
                </c:pt>
                <c:pt idx="11">
                  <c:v>3.8974633166152199</c:v>
                </c:pt>
                <c:pt idx="12">
                  <c:v>4.2339855484825</c:v>
                </c:pt>
                <c:pt idx="13">
                  <c:v>4.5224331757973202</c:v>
                </c:pt>
                <c:pt idx="14">
                  <c:v>4.6826818576388796</c:v>
                </c:pt>
                <c:pt idx="15">
                  <c:v>4.8749802758487597</c:v>
                </c:pt>
                <c:pt idx="16">
                  <c:v>4.9551046167695398</c:v>
                </c:pt>
                <c:pt idx="17">
                  <c:v>4.9871543531378499</c:v>
                </c:pt>
                <c:pt idx="18">
                  <c:v>4.9871543531378499</c:v>
                </c:pt>
                <c:pt idx="19">
                  <c:v>4.9711294849536998</c:v>
                </c:pt>
                <c:pt idx="20">
                  <c:v>4.9230548804012297</c:v>
                </c:pt>
                <c:pt idx="21">
                  <c:v>4.8429305394804496</c:v>
                </c:pt>
                <c:pt idx="22">
                  <c:v>4.7147315940071897</c:v>
                </c:pt>
                <c:pt idx="23">
                  <c:v>4.5384580439814703</c:v>
                </c:pt>
                <c:pt idx="24">
                  <c:v>4.2980850212191299</c:v>
                </c:pt>
                <c:pt idx="25">
                  <c:v>4.0256622620884697</c:v>
                </c:pt>
                <c:pt idx="26">
                  <c:v>3.6090156893004002</c:v>
                </c:pt>
                <c:pt idx="27">
                  <c:v>3.14429451195987</c:v>
                </c:pt>
                <c:pt idx="28">
                  <c:v>2.5994489936985499</c:v>
                </c:pt>
                <c:pt idx="29">
                  <c:v>1.9584542663322999</c:v>
                </c:pt>
                <c:pt idx="30">
                  <c:v>1.2213103298611001</c:v>
                </c:pt>
                <c:pt idx="31">
                  <c:v>0.62839020704732096</c:v>
                </c:pt>
                <c:pt idx="32">
                  <c:v>0.24379337062756701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1CE-4C03-81B6-B0A044564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272344"/>
        <c:axId val="786272672"/>
      </c:scatterChart>
      <c:valAx>
        <c:axId val="786272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6272672"/>
        <c:crosses val="autoZero"/>
        <c:crossBetween val="midCat"/>
        <c:majorUnit val="1"/>
      </c:valAx>
      <c:valAx>
        <c:axId val="78627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6272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1168648377377068"/>
          <c:y val="0.56255261707044391"/>
          <c:w val="0.34230352044383106"/>
          <c:h val="0.28170987770732592"/>
        </c:manualLayout>
      </c:layout>
      <c:overlay val="0"/>
    </c:legend>
    <c:plotVisOnly val="1"/>
    <c:dispBlanksAs val="gap"/>
    <c:showDLblsOverMax val="0"/>
    <c:extLst/>
  </c:chart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4779747347692E-2"/>
          <c:y val="6.3615109682623752E-2"/>
          <c:w val="0.92419077403528171"/>
          <c:h val="0.80430374926798531"/>
        </c:manualLayout>
      </c:layout>
      <c:scatterChart>
        <c:scatterStyle val="lineMarker"/>
        <c:varyColors val="0"/>
        <c:ser>
          <c:idx val="0"/>
          <c:order val="0"/>
          <c:tx>
            <c:v>Initial crack size considered in the PE-1-1 validation case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digitizedData2!$AY$6:$AY$200</c:f>
              <c:numCache>
                <c:formatCode>0.00E+00</c:formatCode>
                <c:ptCount val="195"/>
                <c:pt idx="0">
                  <c:v>6.2631103030000004</c:v>
                </c:pt>
                <c:pt idx="1">
                  <c:v>6.2552825790000002</c:v>
                </c:pt>
                <c:pt idx="2">
                  <c:v>6.2445322540000001</c:v>
                </c:pt>
                <c:pt idx="3">
                  <c:v>6.2308685410000004</c:v>
                </c:pt>
                <c:pt idx="4">
                  <c:v>6.2143691529999998</c:v>
                </c:pt>
                <c:pt idx="5">
                  <c:v>6.1949968960000001</c:v>
                </c:pt>
                <c:pt idx="6">
                  <c:v>6.1729235420000004</c:v>
                </c:pt>
                <c:pt idx="7">
                  <c:v>6.1480347230000003</c:v>
                </c:pt>
                <c:pt idx="8">
                  <c:v>6.1204778879999999</c:v>
                </c:pt>
                <c:pt idx="9">
                  <c:v>6.0901500989999997</c:v>
                </c:pt>
                <c:pt idx="10">
                  <c:v>6.0573961250000004</c:v>
                </c:pt>
                <c:pt idx="11">
                  <c:v>6.0219422619999996</c:v>
                </c:pt>
                <c:pt idx="12">
                  <c:v>5.9838516569999998</c:v>
                </c:pt>
                <c:pt idx="13">
                  <c:v>5.9434140219999998</c:v>
                </c:pt>
                <c:pt idx="14">
                  <c:v>5.9006315860000003</c:v>
                </c:pt>
                <c:pt idx="15">
                  <c:v>5.8552651210000004</c:v>
                </c:pt>
                <c:pt idx="16">
                  <c:v>5.8073628470000003</c:v>
                </c:pt>
                <c:pt idx="17">
                  <c:v>5.757272715</c:v>
                </c:pt>
                <c:pt idx="18">
                  <c:v>5.7048161090000002</c:v>
                </c:pt>
                <c:pt idx="19">
                  <c:v>5.6502478309999997</c:v>
                </c:pt>
                <c:pt idx="20">
                  <c:v>5.5933433399999997</c:v>
                </c:pt>
                <c:pt idx="21">
                  <c:v>5.5345076740000003</c:v>
                </c:pt>
                <c:pt idx="22">
                  <c:v>5.4734095680000001</c:v>
                </c:pt>
                <c:pt idx="23">
                  <c:v>5.4101603469999997</c:v>
                </c:pt>
                <c:pt idx="24">
                  <c:v>5.3451336219999996</c:v>
                </c:pt>
                <c:pt idx="25">
                  <c:v>5.2784233370000004</c:v>
                </c:pt>
                <c:pt idx="26">
                  <c:v>5.2096024569999999</c:v>
                </c:pt>
                <c:pt idx="27">
                  <c:v>5.1392993660000004</c:v>
                </c:pt>
                <c:pt idx="28">
                  <c:v>5.0674543080000003</c:v>
                </c:pt>
                <c:pt idx="29">
                  <c:v>4.9936227649999996</c:v>
                </c:pt>
                <c:pt idx="30">
                  <c:v>4.9179285530000003</c:v>
                </c:pt>
                <c:pt idx="31">
                  <c:v>4.8414200279999999</c:v>
                </c:pt>
                <c:pt idx="32">
                  <c:v>4.7630450069999997</c:v>
                </c:pt>
                <c:pt idx="33">
                  <c:v>4.6829008520000004</c:v>
                </c:pt>
                <c:pt idx="34">
                  <c:v>4.601698055</c:v>
                </c:pt>
                <c:pt idx="35">
                  <c:v>4.5192426880000003</c:v>
                </c:pt>
                <c:pt idx="36">
                  <c:v>4.4354346649999998</c:v>
                </c:pt>
                <c:pt idx="37">
                  <c:v>4.3506314039999996</c:v>
                </c:pt>
                <c:pt idx="38">
                  <c:v>4.2645152819999996</c:v>
                </c:pt>
                <c:pt idx="39">
                  <c:v>4.1769419729999999</c:v>
                </c:pt>
                <c:pt idx="40">
                  <c:v>4.0881202219999997</c:v>
                </c:pt>
                <c:pt idx="41">
                  <c:v>3.9987038109999999</c:v>
                </c:pt>
                <c:pt idx="42">
                  <c:v>3.907938455</c:v>
                </c:pt>
                <c:pt idx="43">
                  <c:v>3.816627649</c:v>
                </c:pt>
                <c:pt idx="44">
                  <c:v>3.7240402110000002</c:v>
                </c:pt>
                <c:pt idx="45">
                  <c:v>3.6305696859999999</c:v>
                </c:pt>
                <c:pt idx="46">
                  <c:v>3.5361948289999998</c:v>
                </c:pt>
                <c:pt idx="47">
                  <c:v>3.4406346110000001</c:v>
                </c:pt>
                <c:pt idx="48">
                  <c:v>3.3442342030000001</c:v>
                </c:pt>
                <c:pt idx="49">
                  <c:v>3.2473974769999998</c:v>
                </c:pt>
                <c:pt idx="50">
                  <c:v>3.1499887050000002</c:v>
                </c:pt>
                <c:pt idx="51">
                  <c:v>3.051524471</c:v>
                </c:pt>
                <c:pt idx="52">
                  <c:v>2.9530652559999999</c:v>
                </c:pt>
                <c:pt idx="53">
                  <c:v>2.85378138</c:v>
                </c:pt>
                <c:pt idx="54">
                  <c:v>2.7537541330000002</c:v>
                </c:pt>
                <c:pt idx="55">
                  <c:v>2.6527902120000002</c:v>
                </c:pt>
                <c:pt idx="56">
                  <c:v>2.5516684000000001</c:v>
                </c:pt>
                <c:pt idx="57">
                  <c:v>2.449847535</c:v>
                </c:pt>
                <c:pt idx="58">
                  <c:v>2.347195379</c:v>
                </c:pt>
                <c:pt idx="59">
                  <c:v>2.2440537780000001</c:v>
                </c:pt>
                <c:pt idx="60">
                  <c:v>2.1406970539999999</c:v>
                </c:pt>
                <c:pt idx="61">
                  <c:v>2.0367474290000001</c:v>
                </c:pt>
                <c:pt idx="62">
                  <c:v>1.9326377830000001</c:v>
                </c:pt>
                <c:pt idx="63">
                  <c:v>1.82841276</c:v>
                </c:pt>
                <c:pt idx="64">
                  <c:v>1.723735231</c:v>
                </c:pt>
                <c:pt idx="65">
                  <c:v>1.6187753110000001</c:v>
                </c:pt>
                <c:pt idx="66">
                  <c:v>1.5133564289999999</c:v>
                </c:pt>
                <c:pt idx="67">
                  <c:v>1.407707171</c:v>
                </c:pt>
                <c:pt idx="68">
                  <c:v>1.301812274</c:v>
                </c:pt>
                <c:pt idx="69">
                  <c:v>1.195533671</c:v>
                </c:pt>
                <c:pt idx="70">
                  <c:v>1.088956977</c:v>
                </c:pt>
                <c:pt idx="71">
                  <c:v>0.98204492799999998</c:v>
                </c:pt>
                <c:pt idx="72">
                  <c:v>0.87499541359999999</c:v>
                </c:pt>
                <c:pt idx="73">
                  <c:v>0.76770763009999998</c:v>
                </c:pt>
                <c:pt idx="74">
                  <c:v>0.66015733320000003</c:v>
                </c:pt>
                <c:pt idx="75">
                  <c:v>0.55262384180000002</c:v>
                </c:pt>
                <c:pt idx="76">
                  <c:v>0.44498225699999999</c:v>
                </c:pt>
                <c:pt idx="77">
                  <c:v>0.33715069669999997</c:v>
                </c:pt>
                <c:pt idx="78">
                  <c:v>0.2292589105</c:v>
                </c:pt>
                <c:pt idx="79">
                  <c:v>0.1214581969</c:v>
                </c:pt>
                <c:pt idx="80">
                  <c:v>1.353884094E-2</c:v>
                </c:pt>
                <c:pt idx="81">
                  <c:v>-9.4395960230000006E-2</c:v>
                </c:pt>
                <c:pt idx="82">
                  <c:v>-0.2023521546</c:v>
                </c:pt>
                <c:pt idx="83">
                  <c:v>-0.3101718832</c:v>
                </c:pt>
                <c:pt idx="84">
                  <c:v>-0.41807574949999998</c:v>
                </c:pt>
                <c:pt idx="85">
                  <c:v>-0.52579542550000002</c:v>
                </c:pt>
                <c:pt idx="86">
                  <c:v>-0.63332121649999995</c:v>
                </c:pt>
                <c:pt idx="87">
                  <c:v>-0.74087099209999996</c:v>
                </c:pt>
                <c:pt idx="88">
                  <c:v>-0.84836221339999995</c:v>
                </c:pt>
                <c:pt idx="89">
                  <c:v>-0.95557232609999998</c:v>
                </c:pt>
                <c:pt idx="90">
                  <c:v>-1.06252551</c:v>
                </c:pt>
                <c:pt idx="91">
                  <c:v>-1.1694369570000001</c:v>
                </c:pt>
                <c:pt idx="92">
                  <c:v>-1.275993315</c:v>
                </c:pt>
                <c:pt idx="93">
                  <c:v>-1.382461795</c:v>
                </c:pt>
                <c:pt idx="94">
                  <c:v>-1.4885514559999999</c:v>
                </c:pt>
                <c:pt idx="95">
                  <c:v>-1.59421097</c:v>
                </c:pt>
                <c:pt idx="96">
                  <c:v>-1.699732298</c:v>
                </c:pt>
                <c:pt idx="97">
                  <c:v>-1.8047656940000001</c:v>
                </c:pt>
                <c:pt idx="98">
                  <c:v>-1.909358085</c:v>
                </c:pt>
                <c:pt idx="99">
                  <c:v>-2.013418975</c:v>
                </c:pt>
                <c:pt idx="100">
                  <c:v>-2.1169883380000001</c:v>
                </c:pt>
                <c:pt idx="101">
                  <c:v>-2.2202782289999998</c:v>
                </c:pt>
                <c:pt idx="102">
                  <c:v>-2.3229584019999998</c:v>
                </c:pt>
                <c:pt idx="103">
                  <c:v>-2.4250163640000002</c:v>
                </c:pt>
                <c:pt idx="104">
                  <c:v>-2.5272367550000001</c:v>
                </c:pt>
                <c:pt idx="105">
                  <c:v>-2.6286752660000001</c:v>
                </c:pt>
                <c:pt idx="106">
                  <c:v>-2.7292160970000001</c:v>
                </c:pt>
                <c:pt idx="107">
                  <c:v>-2.8297249080000002</c:v>
                </c:pt>
                <c:pt idx="108">
                  <c:v>-2.929697832</c:v>
                </c:pt>
                <c:pt idx="109">
                  <c:v>-3.0286816459999999</c:v>
                </c:pt>
                <c:pt idx="110">
                  <c:v>-3.1273490079999999</c:v>
                </c:pt>
                <c:pt idx="111">
                  <c:v>-3.225172181</c:v>
                </c:pt>
                <c:pt idx="112">
                  <c:v>-3.3219183249999999</c:v>
                </c:pt>
                <c:pt idx="113">
                  <c:v>-3.4182702699999998</c:v>
                </c:pt>
                <c:pt idx="114">
                  <c:v>-3.5138063270000002</c:v>
                </c:pt>
                <c:pt idx="115">
                  <c:v>-3.6082395520000001</c:v>
                </c:pt>
                <c:pt idx="116">
                  <c:v>-3.7014746289999998</c:v>
                </c:pt>
                <c:pt idx="117">
                  <c:v>-3.793631634</c:v>
                </c:pt>
                <c:pt idx="118">
                  <c:v>-3.8850186579999999</c:v>
                </c:pt>
                <c:pt idx="119">
                  <c:v>-3.975470939</c:v>
                </c:pt>
                <c:pt idx="120">
                  <c:v>-4.0645999450000003</c:v>
                </c:pt>
                <c:pt idx="121">
                  <c:v>-4.1526180049999999</c:v>
                </c:pt>
                <c:pt idx="122">
                  <c:v>-4.2397671609999996</c:v>
                </c:pt>
                <c:pt idx="123">
                  <c:v>-4.3254937199999999</c:v>
                </c:pt>
                <c:pt idx="124">
                  <c:v>-4.4098253569999999</c:v>
                </c:pt>
                <c:pt idx="125">
                  <c:v>-4.4940995600000004</c:v>
                </c:pt>
                <c:pt idx="126">
                  <c:v>-4.5768419079999996</c:v>
                </c:pt>
                <c:pt idx="127">
                  <c:v>-4.6580689660000001</c:v>
                </c:pt>
                <c:pt idx="128">
                  <c:v>-4.7375333360000003</c:v>
                </c:pt>
                <c:pt idx="129">
                  <c:v>-4.8159453159999996</c:v>
                </c:pt>
                <c:pt idx="130">
                  <c:v>-4.8935571549999999</c:v>
                </c:pt>
                <c:pt idx="131">
                  <c:v>-4.9694159999999998</c:v>
                </c:pt>
                <c:pt idx="132">
                  <c:v>-5.0433436719999998</c:v>
                </c:pt>
                <c:pt idx="133">
                  <c:v>-5.1160061580000002</c:v>
                </c:pt>
                <c:pt idx="134">
                  <c:v>-5.1873639029999996</c:v>
                </c:pt>
                <c:pt idx="135">
                  <c:v>-5.2567451280000004</c:v>
                </c:pt>
                <c:pt idx="136">
                  <c:v>-5.3240288519999996</c:v>
                </c:pt>
                <c:pt idx="137">
                  <c:v>-5.3897316049999997</c:v>
                </c:pt>
                <c:pt idx="138">
                  <c:v>-5.4533988930000001</c:v>
                </c:pt>
                <c:pt idx="139">
                  <c:v>-5.5148590249999998</c:v>
                </c:pt>
                <c:pt idx="140">
                  <c:v>-5.5747425560000003</c:v>
                </c:pt>
                <c:pt idx="141">
                  <c:v>-5.6324847220000001</c:v>
                </c:pt>
                <c:pt idx="142">
                  <c:v>-5.6878896430000001</c:v>
                </c:pt>
                <c:pt idx="143">
                  <c:v>-5.7411798980000004</c:v>
                </c:pt>
                <c:pt idx="144">
                  <c:v>-5.7920650179999997</c:v>
                </c:pt>
                <c:pt idx="145">
                  <c:v>-5.840874533</c:v>
                </c:pt>
                <c:pt idx="146">
                  <c:v>-5.8871024109999999</c:v>
                </c:pt>
                <c:pt idx="147">
                  <c:v>-5.930978326</c:v>
                </c:pt>
                <c:pt idx="148">
                  <c:v>-5.972494889</c:v>
                </c:pt>
                <c:pt idx="149">
                  <c:v>-6.0113399779999996</c:v>
                </c:pt>
                <c:pt idx="150">
                  <c:v>-6.047691736</c:v>
                </c:pt>
                <c:pt idx="151">
                  <c:v>-6.0813259300000002</c:v>
                </c:pt>
                <c:pt idx="152">
                  <c:v>-6.112248696</c:v>
                </c:pt>
                <c:pt idx="153">
                  <c:v>-6.1401467759999999</c:v>
                </c:pt>
                <c:pt idx="154">
                  <c:v>-6.165356944</c:v>
                </c:pt>
                <c:pt idx="155">
                  <c:v>-6.1872285390000004</c:v>
                </c:pt>
                <c:pt idx="156">
                  <c:v>-6.206357369</c:v>
                </c:pt>
                <c:pt idx="157">
                  <c:v>-6.2229914370000001</c:v>
                </c:pt>
                <c:pt idx="158">
                  <c:v>-6.2369793060000003</c:v>
                </c:pt>
                <c:pt idx="159">
                  <c:v>-6.2478599170000004</c:v>
                </c:pt>
                <c:pt idx="160">
                  <c:v>-6.2565637780000003</c:v>
                </c:pt>
                <c:pt idx="161">
                  <c:v>-6.2631103030000004</c:v>
                </c:pt>
              </c:numCache>
            </c:numRef>
          </c:xVal>
          <c:yVal>
            <c:numRef>
              <c:f>digitizedData2!$BA$6:$BA$200</c:f>
              <c:numCache>
                <c:formatCode>0.00E+00</c:formatCode>
                <c:ptCount val="195"/>
                <c:pt idx="0">
                  <c:v>0.23339885000000038</c:v>
                </c:pt>
                <c:pt idx="1">
                  <c:v>0.34101682000000721</c:v>
                </c:pt>
                <c:pt idx="2">
                  <c:v>0.44840104000000736</c:v>
                </c:pt>
                <c:pt idx="3">
                  <c:v>0.55551494000000901</c:v>
                </c:pt>
                <c:pt idx="4">
                  <c:v>0.66191606000001002</c:v>
                </c:pt>
                <c:pt idx="5">
                  <c:v>0.76797494000000199</c:v>
                </c:pt>
                <c:pt idx="6">
                  <c:v>0.8729299400000059</c:v>
                </c:pt>
                <c:pt idx="7">
                  <c:v>0.97747533000000431</c:v>
                </c:pt>
                <c:pt idx="8">
                  <c:v>1.0810808400000127</c:v>
                </c:pt>
                <c:pt idx="9">
                  <c:v>1.1842096700000013</c:v>
                </c:pt>
                <c:pt idx="10">
                  <c:v>1.2858285800000004</c:v>
                </c:pt>
                <c:pt idx="11">
                  <c:v>1.3869109800000103</c:v>
                </c:pt>
                <c:pt idx="12">
                  <c:v>1.4872841000000108</c:v>
                </c:pt>
                <c:pt idx="13">
                  <c:v>1.5862780400000105</c:v>
                </c:pt>
                <c:pt idx="14">
                  <c:v>1.6840244100000064</c:v>
                </c:pt>
                <c:pt idx="15">
                  <c:v>1.7811183000000028</c:v>
                </c:pt>
                <c:pt idx="16">
                  <c:v>1.8774488600000012</c:v>
                </c:pt>
                <c:pt idx="17">
                  <c:v>1.972371030000005</c:v>
                </c:pt>
                <c:pt idx="18">
                  <c:v>2.0662895700000092</c:v>
                </c:pt>
                <c:pt idx="19">
                  <c:v>2.1588057800000087</c:v>
                </c:pt>
                <c:pt idx="20">
                  <c:v>2.2503477300000014</c:v>
                </c:pt>
                <c:pt idx="21">
                  <c:v>2.340318080000003</c:v>
                </c:pt>
                <c:pt idx="22">
                  <c:v>2.4292738900000046</c:v>
                </c:pt>
                <c:pt idx="23">
                  <c:v>2.517067890000007</c:v>
                </c:pt>
                <c:pt idx="24">
                  <c:v>2.6032349100000118</c:v>
                </c:pt>
                <c:pt idx="25">
                  <c:v>2.6877336900000017</c:v>
                </c:pt>
                <c:pt idx="26">
                  <c:v>2.771146690000009</c:v>
                </c:pt>
                <c:pt idx="27">
                  <c:v>2.85275879000001</c:v>
                </c:pt>
                <c:pt idx="28">
                  <c:v>2.9327182200000124</c:v>
                </c:pt>
                <c:pt idx="29">
                  <c:v>3.0115520300000043</c:v>
                </c:pt>
                <c:pt idx="30">
                  <c:v>3.0891321400000038</c:v>
                </c:pt>
                <c:pt idx="31">
                  <c:v>3.1644548500000127</c:v>
                </c:pt>
                <c:pt idx="32">
                  <c:v>3.2386177099999998</c:v>
                </c:pt>
                <c:pt idx="33">
                  <c:v>3.3115281600000088</c:v>
                </c:pt>
                <c:pt idx="34">
                  <c:v>3.3825782300000071</c:v>
                </c:pt>
                <c:pt idx="35">
                  <c:v>3.4519958700000046</c:v>
                </c:pt>
                <c:pt idx="36">
                  <c:v>3.5199017900000058</c:v>
                </c:pt>
                <c:pt idx="37">
                  <c:v>3.5860486000000122</c:v>
                </c:pt>
                <c:pt idx="38">
                  <c:v>3.6507221700000088</c:v>
                </c:pt>
                <c:pt idx="39">
                  <c:v>3.7140441500000065</c:v>
                </c:pt>
                <c:pt idx="40">
                  <c:v>3.7758759700000013</c:v>
                </c:pt>
                <c:pt idx="41">
                  <c:v>3.835805090000008</c:v>
                </c:pt>
                <c:pt idx="42">
                  <c:v>3.894371090000007</c:v>
                </c:pt>
                <c:pt idx="43">
                  <c:v>3.9510864400000116</c:v>
                </c:pt>
                <c:pt idx="44">
                  <c:v>4.0064350399999995</c:v>
                </c:pt>
                <c:pt idx="45">
                  <c:v>4.0601957400000117</c:v>
                </c:pt>
                <c:pt idx="46">
                  <c:v>4.1124043700000072</c:v>
                </c:pt>
                <c:pt idx="47">
                  <c:v>4.1632270600000112</c:v>
                </c:pt>
                <c:pt idx="48">
                  <c:v>4.2124902300000002</c:v>
                </c:pt>
                <c:pt idx="49">
                  <c:v>4.2600177900000062</c:v>
                </c:pt>
                <c:pt idx="50">
                  <c:v>4.305911260000002</c:v>
                </c:pt>
                <c:pt idx="51">
                  <c:v>4.3504120300000011</c:v>
                </c:pt>
                <c:pt idx="52">
                  <c:v>4.3930680100000075</c:v>
                </c:pt>
                <c:pt idx="53">
                  <c:v>4.4342695600000042</c:v>
                </c:pt>
                <c:pt idx="54">
                  <c:v>4.4739906400000109</c:v>
                </c:pt>
                <c:pt idx="55">
                  <c:v>4.5123108500000058</c:v>
                </c:pt>
                <c:pt idx="56">
                  <c:v>4.548950750000003</c:v>
                </c:pt>
                <c:pt idx="57">
                  <c:v>4.5841265399999997</c:v>
                </c:pt>
                <c:pt idx="58">
                  <c:v>4.6178849900000074</c:v>
                </c:pt>
                <c:pt idx="59">
                  <c:v>4.6501181800000069</c:v>
                </c:pt>
                <c:pt idx="60">
                  <c:v>4.6807579900000036</c:v>
                </c:pt>
                <c:pt idx="61">
                  <c:v>4.7099296200000111</c:v>
                </c:pt>
                <c:pt idx="62">
                  <c:v>4.7375241499999987</c:v>
                </c:pt>
                <c:pt idx="63">
                  <c:v>4.7635515800000121</c:v>
                </c:pt>
                <c:pt idx="64">
                  <c:v>4.7881092800000005</c:v>
                </c:pt>
                <c:pt idx="65">
                  <c:v>4.8111650499999996</c:v>
                </c:pt>
                <c:pt idx="66">
                  <c:v>4.8327636700000056</c:v>
                </c:pt>
                <c:pt idx="67">
                  <c:v>4.8528639200000043</c:v>
                </c:pt>
                <c:pt idx="68">
                  <c:v>4.87147748000001</c:v>
                </c:pt>
                <c:pt idx="69">
                  <c:v>4.8886325800000066</c:v>
                </c:pt>
                <c:pt idx="70">
                  <c:v>4.90431679000001</c:v>
                </c:pt>
                <c:pt idx="71">
                  <c:v>4.9185366399999992</c:v>
                </c:pt>
                <c:pt idx="72">
                  <c:v>4.9312688900000126</c:v>
                </c:pt>
                <c:pt idx="73">
                  <c:v>4.9425292600000006</c:v>
                </c:pt>
                <c:pt idx="74">
                  <c:v>4.9523200400000036</c:v>
                </c:pt>
                <c:pt idx="75">
                  <c:v>4.9606195200000087</c:v>
                </c:pt>
                <c:pt idx="76">
                  <c:v>4.9674429000000089</c:v>
                </c:pt>
                <c:pt idx="77">
                  <c:v>4.9727953300000109</c:v>
                </c:pt>
                <c:pt idx="78">
                  <c:v>4.9766700100000065</c:v>
                </c:pt>
                <c:pt idx="79">
                  <c:v>4.9790656000000126</c:v>
                </c:pt>
                <c:pt idx="80">
                  <c:v>4.9799883900000026</c:v>
                </c:pt>
                <c:pt idx="81">
                  <c:v>4.9794356200000038</c:v>
                </c:pt>
                <c:pt idx="82">
                  <c:v>4.9774059800000003</c:v>
                </c:pt>
                <c:pt idx="83">
                  <c:v>4.9739029300000084</c:v>
                </c:pt>
                <c:pt idx="84">
                  <c:v>4.9689172200000087</c:v>
                </c:pt>
                <c:pt idx="85">
                  <c:v>4.9624588600000124</c:v>
                </c:pt>
                <c:pt idx="86">
                  <c:v>4.9545304399999992</c:v>
                </c:pt>
                <c:pt idx="87">
                  <c:v>4.9451123000000052</c:v>
                </c:pt>
                <c:pt idx="88">
                  <c:v>4.9342038900000063</c:v>
                </c:pt>
                <c:pt idx="89">
                  <c:v>4.9218250100000063</c:v>
                </c:pt>
                <c:pt idx="90">
                  <c:v>4.9079728500000073</c:v>
                </c:pt>
                <c:pt idx="91">
                  <c:v>4.8926131099999992</c:v>
                </c:pt>
                <c:pt idx="92">
                  <c:v>4.8757850200000092</c:v>
                </c:pt>
                <c:pt idx="93">
                  <c:v>4.8574400800000035</c:v>
                </c:pt>
                <c:pt idx="94">
                  <c:v>4.8376211799999993</c:v>
                </c:pt>
                <c:pt idx="95">
                  <c:v>4.8163366100000076</c:v>
                </c:pt>
                <c:pt idx="96">
                  <c:v>4.7935194800000005</c:v>
                </c:pt>
                <c:pt idx="97">
                  <c:v>4.769237050000001</c:v>
                </c:pt>
                <c:pt idx="98">
                  <c:v>4.7434753400000034</c:v>
                </c:pt>
                <c:pt idx="99">
                  <c:v>4.7162529600000056</c:v>
                </c:pt>
                <c:pt idx="100">
                  <c:v>4.6875554200000096</c:v>
                </c:pt>
                <c:pt idx="101">
                  <c:v>4.6573123699999996</c:v>
                </c:pt>
                <c:pt idx="102">
                  <c:v>4.6256099800000072</c:v>
                </c:pt>
                <c:pt idx="103">
                  <c:v>4.5924480500000016</c:v>
                </c:pt>
                <c:pt idx="104">
                  <c:v>4.5575467000000032</c:v>
                </c:pt>
                <c:pt idx="105">
                  <c:v>4.5212050400000123</c:v>
                </c:pt>
                <c:pt idx="106">
                  <c:v>4.4834659600000037</c:v>
                </c:pt>
                <c:pt idx="107">
                  <c:v>4.4439846000000074</c:v>
                </c:pt>
                <c:pt idx="108">
                  <c:v>4.4029269800000037</c:v>
                </c:pt>
                <c:pt idx="109">
                  <c:v>4.3604704700000099</c:v>
                </c:pt>
                <c:pt idx="110">
                  <c:v>4.3163093100000083</c:v>
                </c:pt>
                <c:pt idx="111">
                  <c:v>4.2706559300000038</c:v>
                </c:pt>
                <c:pt idx="112">
                  <c:v>4.2236145000000107</c:v>
                </c:pt>
                <c:pt idx="113">
                  <c:v>4.1748327200000119</c:v>
                </c:pt>
                <c:pt idx="114">
                  <c:v>4.1244929100000007</c:v>
                </c:pt>
                <c:pt idx="115">
                  <c:v>4.0727339100000108</c:v>
                </c:pt>
                <c:pt idx="116">
                  <c:v>4.0196053000000092</c:v>
                </c:pt>
                <c:pt idx="117">
                  <c:v>3.9650328400000063</c:v>
                </c:pt>
                <c:pt idx="118">
                  <c:v>3.9088109900000063</c:v>
                </c:pt>
                <c:pt idx="119">
                  <c:v>3.8510093400000045</c:v>
                </c:pt>
                <c:pt idx="120">
                  <c:v>3.7918605899999989</c:v>
                </c:pt>
                <c:pt idx="121">
                  <c:v>3.7312114000000065</c:v>
                </c:pt>
                <c:pt idx="122">
                  <c:v>3.6688613600000082</c:v>
                </c:pt>
                <c:pt idx="123">
                  <c:v>3.6051811300000054</c:v>
                </c:pt>
                <c:pt idx="124">
                  <c:v>3.5401424500000047</c:v>
                </c:pt>
                <c:pt idx="125">
                  <c:v>3.4726416400000062</c:v>
                </c:pt>
                <c:pt idx="126">
                  <c:v>3.4037859000000026</c:v>
                </c:pt>
                <c:pt idx="127">
                  <c:v>3.3335485400000096</c:v>
                </c:pt>
                <c:pt idx="128">
                  <c:v>3.2621383299999991</c:v>
                </c:pt>
                <c:pt idx="129">
                  <c:v>3.1888829800000025</c:v>
                </c:pt>
                <c:pt idx="130">
                  <c:v>3.1134523400000091</c:v>
                </c:pt>
                <c:pt idx="131">
                  <c:v>3.036706940000002</c:v>
                </c:pt>
                <c:pt idx="132">
                  <c:v>2.958821190000009</c:v>
                </c:pt>
                <c:pt idx="133">
                  <c:v>2.8790499899999986</c:v>
                </c:pt>
                <c:pt idx="134">
                  <c:v>2.7973405600000092</c:v>
                </c:pt>
                <c:pt idx="135">
                  <c:v>2.7144036500000084</c:v>
                </c:pt>
                <c:pt idx="136">
                  <c:v>2.6303763100000026</c:v>
                </c:pt>
                <c:pt idx="137">
                  <c:v>2.5445653700000008</c:v>
                </c:pt>
                <c:pt idx="138">
                  <c:v>2.4575002700000113</c:v>
                </c:pt>
                <c:pt idx="139">
                  <c:v>2.3693983300000099</c:v>
                </c:pt>
                <c:pt idx="140">
                  <c:v>2.2792792300000002</c:v>
                </c:pt>
                <c:pt idx="141">
                  <c:v>2.1878927000000061</c:v>
                </c:pt>
                <c:pt idx="142">
                  <c:v>2.095520030000003</c:v>
                </c:pt>
                <c:pt idx="143">
                  <c:v>2.0017445300000105</c:v>
                </c:pt>
                <c:pt idx="144">
                  <c:v>1.9070278900000091</c:v>
                </c:pt>
                <c:pt idx="145">
                  <c:v>1.8106801400000023</c:v>
                </c:pt>
                <c:pt idx="146">
                  <c:v>1.7136348100000021</c:v>
                </c:pt>
                <c:pt idx="147">
                  <c:v>1.6153738600000054</c:v>
                </c:pt>
                <c:pt idx="148">
                  <c:v>1.5158080000000069</c:v>
                </c:pt>
                <c:pt idx="149">
                  <c:v>1.4156291600000088</c:v>
                </c:pt>
                <c:pt idx="150">
                  <c:v>1.3143297000000018</c:v>
                </c:pt>
                <c:pt idx="151">
                  <c:v>1.2124799900000056</c:v>
                </c:pt>
                <c:pt idx="152">
                  <c:v>1.1100632500000103</c:v>
                </c:pt>
                <c:pt idx="153">
                  <c:v>1.0082683500000087</c:v>
                </c:pt>
                <c:pt idx="154">
                  <c:v>0.90603620000000262</c:v>
                </c:pt>
                <c:pt idx="155">
                  <c:v>0.80651471000000186</c:v>
                </c:pt>
                <c:pt idx="156">
                  <c:v>0.70774941000000524</c:v>
                </c:pt>
                <c:pt idx="157">
                  <c:v>0.60867274000000293</c:v>
                </c:pt>
                <c:pt idx="158">
                  <c:v>0.51042562000000657</c:v>
                </c:pt>
                <c:pt idx="159">
                  <c:v>0.4181376200000102</c:v>
                </c:pt>
                <c:pt idx="160">
                  <c:v>0.32585253000000591</c:v>
                </c:pt>
                <c:pt idx="161">
                  <c:v>0.23339885000000038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CE-4C03-81B6-B0A044564A4F}"/>
            </c:ext>
          </c:extLst>
        </c:ser>
        <c:ser>
          <c:idx val="1"/>
          <c:order val="1"/>
          <c:tx>
            <c:v>Digitized "position #4" crack front from fractography</c:v>
          </c:tx>
          <c:spPr>
            <a:ln w="19050">
              <a:noFill/>
            </a:ln>
          </c:spPr>
          <c:marker>
            <c:symbol val="circle"/>
            <c:size val="4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digitizedData2!$AS$6:$AS$38</c:f>
              <c:numCache>
                <c:formatCode>0.000</c:formatCode>
                <c:ptCount val="33"/>
                <c:pt idx="0">
                  <c:v>-6.0505224799046102</c:v>
                </c:pt>
                <c:pt idx="1">
                  <c:v>-6.0984473193338697</c:v>
                </c:pt>
                <c:pt idx="2">
                  <c:v>-6.1303972122866996</c:v>
                </c:pt>
                <c:pt idx="3">
                  <c:v>-6.1144222658102798</c:v>
                </c:pt>
                <c:pt idx="4">
                  <c:v>-6.0664974263810301</c:v>
                </c:pt>
                <c:pt idx="5">
                  <c:v>-5.9067479616168601</c:v>
                </c:pt>
                <c:pt idx="6">
                  <c:v>-5.6990736574234298</c:v>
                </c:pt>
                <c:pt idx="7">
                  <c:v>-5.4594494602771597</c:v>
                </c:pt>
                <c:pt idx="8">
                  <c:v>-5.1719004237016497</c:v>
                </c:pt>
                <c:pt idx="9">
                  <c:v>-4.74057686883837</c:v>
                </c:pt>
                <c:pt idx="10">
                  <c:v>-4.3252282604515102</c:v>
                </c:pt>
                <c:pt idx="11">
                  <c:v>-3.86195481263541</c:v>
                </c:pt>
                <c:pt idx="12">
                  <c:v>-3.28685673948437</c:v>
                </c:pt>
                <c:pt idx="13">
                  <c:v>-2.7437085592861701</c:v>
                </c:pt>
                <c:pt idx="14">
                  <c:v>-2.1366605931823099</c:v>
                </c:pt>
                <c:pt idx="15">
                  <c:v>-1.51363768060202</c:v>
                </c:pt>
                <c:pt idx="16">
                  <c:v>-0.76281519621039995</c:v>
                </c:pt>
                <c:pt idx="17">
                  <c:v>-0.23564196248861899</c:v>
                </c:pt>
                <c:pt idx="18">
                  <c:v>3.9822346576450203E-3</c:v>
                </c:pt>
                <c:pt idx="19">
                  <c:v>0.48323062895016999</c:v>
                </c:pt>
                <c:pt idx="20">
                  <c:v>1.1382034344832901</c:v>
                </c:pt>
                <c:pt idx="21">
                  <c:v>1.56952698934656</c:v>
                </c:pt>
                <c:pt idx="22">
                  <c:v>2.0487753836390898</c:v>
                </c:pt>
                <c:pt idx="23">
                  <c:v>2.6558233497429602</c:v>
                </c:pt>
                <c:pt idx="24">
                  <c:v>3.1989715299411601</c:v>
                </c:pt>
                <c:pt idx="25">
                  <c:v>3.6941948707101</c:v>
                </c:pt>
                <c:pt idx="26">
                  <c:v>4.3651426227196399</c:v>
                </c:pt>
                <c:pt idx="27">
                  <c:v>4.89231585644142</c:v>
                </c:pt>
                <c:pt idx="28">
                  <c:v>5.4194890901632</c:v>
                </c:pt>
                <c:pt idx="29">
                  <c:v>5.8667875915028898</c:v>
                </c:pt>
                <c:pt idx="30">
                  <c:v>6.1703115745548303</c:v>
                </c:pt>
                <c:pt idx="31">
                  <c:v>6.1862865210312403</c:v>
                </c:pt>
                <c:pt idx="32">
                  <c:v>6.1543366280784104</c:v>
                </c:pt>
              </c:numCache>
            </c:numRef>
          </c:xVal>
          <c:yVal>
            <c:numRef>
              <c:f>digitizedData2!$AT$6:$AT$38</c:f>
              <c:numCache>
                <c:formatCode>0.000</c:formatCode>
                <c:ptCount val="33"/>
                <c:pt idx="0">
                  <c:v>1.9445216049378499E-2</c:v>
                </c:pt>
                <c:pt idx="1">
                  <c:v>0.22776850244341201</c:v>
                </c:pt>
                <c:pt idx="2">
                  <c:v>0.48416639338991402</c:v>
                </c:pt>
                <c:pt idx="3">
                  <c:v>0.86876322980966703</c:v>
                </c:pt>
                <c:pt idx="4">
                  <c:v>1.2213103298611001</c:v>
                </c:pt>
                <c:pt idx="5">
                  <c:v>1.6059071662808599</c:v>
                </c:pt>
                <c:pt idx="6">
                  <c:v>1.9584542663322999</c:v>
                </c:pt>
                <c:pt idx="7">
                  <c:v>2.3751008391203601</c:v>
                </c:pt>
                <c:pt idx="8">
                  <c:v>2.8077722800925899</c:v>
                </c:pt>
                <c:pt idx="9">
                  <c:v>3.19236911651234</c:v>
                </c:pt>
                <c:pt idx="10">
                  <c:v>3.5609410847479399</c:v>
                </c:pt>
                <c:pt idx="11">
                  <c:v>3.8974633166152199</c:v>
                </c:pt>
                <c:pt idx="12">
                  <c:v>4.2339855484825</c:v>
                </c:pt>
                <c:pt idx="13">
                  <c:v>4.5224331757973202</c:v>
                </c:pt>
                <c:pt idx="14">
                  <c:v>4.6826818576388796</c:v>
                </c:pt>
                <c:pt idx="15">
                  <c:v>4.8749802758487597</c:v>
                </c:pt>
                <c:pt idx="16">
                  <c:v>4.9551046167695398</c:v>
                </c:pt>
                <c:pt idx="17">
                  <c:v>4.9871543531378499</c:v>
                </c:pt>
                <c:pt idx="18">
                  <c:v>4.9871543531378499</c:v>
                </c:pt>
                <c:pt idx="19">
                  <c:v>4.9711294849536998</c:v>
                </c:pt>
                <c:pt idx="20">
                  <c:v>4.9230548804012297</c:v>
                </c:pt>
                <c:pt idx="21">
                  <c:v>4.8429305394804496</c:v>
                </c:pt>
                <c:pt idx="22">
                  <c:v>4.7147315940071897</c:v>
                </c:pt>
                <c:pt idx="23">
                  <c:v>4.5384580439814703</c:v>
                </c:pt>
                <c:pt idx="24">
                  <c:v>4.2980850212191299</c:v>
                </c:pt>
                <c:pt idx="25">
                  <c:v>4.0256622620884697</c:v>
                </c:pt>
                <c:pt idx="26">
                  <c:v>3.6090156893004002</c:v>
                </c:pt>
                <c:pt idx="27">
                  <c:v>3.14429451195987</c:v>
                </c:pt>
                <c:pt idx="28">
                  <c:v>2.5994489936985499</c:v>
                </c:pt>
                <c:pt idx="29">
                  <c:v>1.9584542663322999</c:v>
                </c:pt>
                <c:pt idx="30">
                  <c:v>1.2213103298611001</c:v>
                </c:pt>
                <c:pt idx="31">
                  <c:v>0.62839020704732096</c:v>
                </c:pt>
                <c:pt idx="32">
                  <c:v>0.24379337062756701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1CE-4C03-81B6-B0A044564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272344"/>
        <c:axId val="786272672"/>
      </c:scatterChart>
      <c:valAx>
        <c:axId val="786272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6272672"/>
        <c:crosses val="autoZero"/>
        <c:crossBetween val="midCat"/>
        <c:majorUnit val="1"/>
      </c:valAx>
      <c:valAx>
        <c:axId val="78627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6272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0889152243595037"/>
          <c:y val="0.46265153435361367"/>
          <c:w val="0.35348326945697944"/>
          <c:h val="0.38716098695078355"/>
        </c:manualLayout>
      </c:layout>
      <c:overlay val="0"/>
      <c:spPr>
        <a:ln>
          <a:noFill/>
        </a:ln>
      </c:sp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4779747347692E-2"/>
          <c:y val="6.3615109682623752E-2"/>
          <c:w val="0.92419077403528171"/>
          <c:h val="0.80430374926798531"/>
        </c:manualLayout>
      </c:layout>
      <c:scatterChart>
        <c:scatterStyle val="lineMarker"/>
        <c:varyColors val="0"/>
        <c:ser>
          <c:idx val="0"/>
          <c:order val="0"/>
          <c:tx>
            <c:v>Initial crack size considered in the PE-1-1 validation case</c:v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digitizedData2!$AY$6:$AY$200</c:f>
              <c:numCache>
                <c:formatCode>0.00E+00</c:formatCode>
                <c:ptCount val="195"/>
                <c:pt idx="0">
                  <c:v>6.2631103030000004</c:v>
                </c:pt>
                <c:pt idx="1">
                  <c:v>6.2552825790000002</c:v>
                </c:pt>
                <c:pt idx="2">
                  <c:v>6.2445322540000001</c:v>
                </c:pt>
                <c:pt idx="3">
                  <c:v>6.2308685410000004</c:v>
                </c:pt>
                <c:pt idx="4">
                  <c:v>6.2143691529999998</c:v>
                </c:pt>
                <c:pt idx="5">
                  <c:v>6.1949968960000001</c:v>
                </c:pt>
                <c:pt idx="6">
                  <c:v>6.1729235420000004</c:v>
                </c:pt>
                <c:pt idx="7">
                  <c:v>6.1480347230000003</c:v>
                </c:pt>
                <c:pt idx="8">
                  <c:v>6.1204778879999999</c:v>
                </c:pt>
                <c:pt idx="9">
                  <c:v>6.0901500989999997</c:v>
                </c:pt>
                <c:pt idx="10">
                  <c:v>6.0573961250000004</c:v>
                </c:pt>
                <c:pt idx="11">
                  <c:v>6.0219422619999996</c:v>
                </c:pt>
                <c:pt idx="12">
                  <c:v>5.9838516569999998</c:v>
                </c:pt>
                <c:pt idx="13">
                  <c:v>5.9434140219999998</c:v>
                </c:pt>
                <c:pt idx="14">
                  <c:v>5.9006315860000003</c:v>
                </c:pt>
                <c:pt idx="15">
                  <c:v>5.8552651210000004</c:v>
                </c:pt>
                <c:pt idx="16">
                  <c:v>5.8073628470000003</c:v>
                </c:pt>
                <c:pt idx="17">
                  <c:v>5.757272715</c:v>
                </c:pt>
                <c:pt idx="18">
                  <c:v>5.7048161090000002</c:v>
                </c:pt>
                <c:pt idx="19">
                  <c:v>5.6502478309999997</c:v>
                </c:pt>
                <c:pt idx="20">
                  <c:v>5.5933433399999997</c:v>
                </c:pt>
                <c:pt idx="21">
                  <c:v>5.5345076740000003</c:v>
                </c:pt>
                <c:pt idx="22">
                  <c:v>5.4734095680000001</c:v>
                </c:pt>
                <c:pt idx="23">
                  <c:v>5.4101603469999997</c:v>
                </c:pt>
                <c:pt idx="24">
                  <c:v>5.3451336219999996</c:v>
                </c:pt>
                <c:pt idx="25">
                  <c:v>5.2784233370000004</c:v>
                </c:pt>
                <c:pt idx="26">
                  <c:v>5.2096024569999999</c:v>
                </c:pt>
                <c:pt idx="27">
                  <c:v>5.1392993660000004</c:v>
                </c:pt>
                <c:pt idx="28">
                  <c:v>5.0674543080000003</c:v>
                </c:pt>
                <c:pt idx="29">
                  <c:v>4.9936227649999996</c:v>
                </c:pt>
                <c:pt idx="30">
                  <c:v>4.9179285530000003</c:v>
                </c:pt>
                <c:pt idx="31">
                  <c:v>4.8414200279999999</c:v>
                </c:pt>
                <c:pt idx="32">
                  <c:v>4.7630450069999997</c:v>
                </c:pt>
                <c:pt idx="33">
                  <c:v>4.6829008520000004</c:v>
                </c:pt>
                <c:pt idx="34">
                  <c:v>4.601698055</c:v>
                </c:pt>
                <c:pt idx="35">
                  <c:v>4.5192426880000003</c:v>
                </c:pt>
                <c:pt idx="36">
                  <c:v>4.4354346649999998</c:v>
                </c:pt>
                <c:pt idx="37">
                  <c:v>4.3506314039999996</c:v>
                </c:pt>
                <c:pt idx="38">
                  <c:v>4.2645152819999996</c:v>
                </c:pt>
                <c:pt idx="39">
                  <c:v>4.1769419729999999</c:v>
                </c:pt>
                <c:pt idx="40">
                  <c:v>4.0881202219999997</c:v>
                </c:pt>
                <c:pt idx="41">
                  <c:v>3.9987038109999999</c:v>
                </c:pt>
                <c:pt idx="42">
                  <c:v>3.907938455</c:v>
                </c:pt>
                <c:pt idx="43">
                  <c:v>3.816627649</c:v>
                </c:pt>
                <c:pt idx="44">
                  <c:v>3.7240402110000002</c:v>
                </c:pt>
                <c:pt idx="45">
                  <c:v>3.6305696859999999</c:v>
                </c:pt>
                <c:pt idx="46">
                  <c:v>3.5361948289999998</c:v>
                </c:pt>
                <c:pt idx="47">
                  <c:v>3.4406346110000001</c:v>
                </c:pt>
                <c:pt idx="48">
                  <c:v>3.3442342030000001</c:v>
                </c:pt>
                <c:pt idx="49">
                  <c:v>3.2473974769999998</c:v>
                </c:pt>
                <c:pt idx="50">
                  <c:v>3.1499887050000002</c:v>
                </c:pt>
                <c:pt idx="51">
                  <c:v>3.051524471</c:v>
                </c:pt>
                <c:pt idx="52">
                  <c:v>2.9530652559999999</c:v>
                </c:pt>
                <c:pt idx="53">
                  <c:v>2.85378138</c:v>
                </c:pt>
                <c:pt idx="54">
                  <c:v>2.7537541330000002</c:v>
                </c:pt>
                <c:pt idx="55">
                  <c:v>2.6527902120000002</c:v>
                </c:pt>
                <c:pt idx="56">
                  <c:v>2.5516684000000001</c:v>
                </c:pt>
                <c:pt idx="57">
                  <c:v>2.449847535</c:v>
                </c:pt>
                <c:pt idx="58">
                  <c:v>2.347195379</c:v>
                </c:pt>
                <c:pt idx="59">
                  <c:v>2.2440537780000001</c:v>
                </c:pt>
                <c:pt idx="60">
                  <c:v>2.1406970539999999</c:v>
                </c:pt>
                <c:pt idx="61">
                  <c:v>2.0367474290000001</c:v>
                </c:pt>
                <c:pt idx="62">
                  <c:v>1.9326377830000001</c:v>
                </c:pt>
                <c:pt idx="63">
                  <c:v>1.82841276</c:v>
                </c:pt>
                <c:pt idx="64">
                  <c:v>1.723735231</c:v>
                </c:pt>
                <c:pt idx="65">
                  <c:v>1.6187753110000001</c:v>
                </c:pt>
                <c:pt idx="66">
                  <c:v>1.5133564289999999</c:v>
                </c:pt>
                <c:pt idx="67">
                  <c:v>1.407707171</c:v>
                </c:pt>
                <c:pt idx="68">
                  <c:v>1.301812274</c:v>
                </c:pt>
                <c:pt idx="69">
                  <c:v>1.195533671</c:v>
                </c:pt>
                <c:pt idx="70">
                  <c:v>1.088956977</c:v>
                </c:pt>
                <c:pt idx="71">
                  <c:v>0.98204492799999998</c:v>
                </c:pt>
                <c:pt idx="72">
                  <c:v>0.87499541359999999</c:v>
                </c:pt>
                <c:pt idx="73">
                  <c:v>0.76770763009999998</c:v>
                </c:pt>
                <c:pt idx="74">
                  <c:v>0.66015733320000003</c:v>
                </c:pt>
                <c:pt idx="75">
                  <c:v>0.55262384180000002</c:v>
                </c:pt>
                <c:pt idx="76">
                  <c:v>0.44498225699999999</c:v>
                </c:pt>
                <c:pt idx="77">
                  <c:v>0.33715069669999997</c:v>
                </c:pt>
                <c:pt idx="78">
                  <c:v>0.2292589105</c:v>
                </c:pt>
                <c:pt idx="79">
                  <c:v>0.1214581969</c:v>
                </c:pt>
                <c:pt idx="80">
                  <c:v>1.353884094E-2</c:v>
                </c:pt>
                <c:pt idx="81">
                  <c:v>-9.4395960230000006E-2</c:v>
                </c:pt>
                <c:pt idx="82">
                  <c:v>-0.2023521546</c:v>
                </c:pt>
                <c:pt idx="83">
                  <c:v>-0.3101718832</c:v>
                </c:pt>
                <c:pt idx="84">
                  <c:v>-0.41807574949999998</c:v>
                </c:pt>
                <c:pt idx="85">
                  <c:v>-0.52579542550000002</c:v>
                </c:pt>
                <c:pt idx="86">
                  <c:v>-0.63332121649999995</c:v>
                </c:pt>
                <c:pt idx="87">
                  <c:v>-0.74087099209999996</c:v>
                </c:pt>
                <c:pt idx="88">
                  <c:v>-0.84836221339999995</c:v>
                </c:pt>
                <c:pt idx="89">
                  <c:v>-0.95557232609999998</c:v>
                </c:pt>
                <c:pt idx="90">
                  <c:v>-1.06252551</c:v>
                </c:pt>
                <c:pt idx="91">
                  <c:v>-1.1694369570000001</c:v>
                </c:pt>
                <c:pt idx="92">
                  <c:v>-1.275993315</c:v>
                </c:pt>
                <c:pt idx="93">
                  <c:v>-1.382461795</c:v>
                </c:pt>
                <c:pt idx="94">
                  <c:v>-1.4885514559999999</c:v>
                </c:pt>
                <c:pt idx="95">
                  <c:v>-1.59421097</c:v>
                </c:pt>
                <c:pt idx="96">
                  <c:v>-1.699732298</c:v>
                </c:pt>
                <c:pt idx="97">
                  <c:v>-1.8047656940000001</c:v>
                </c:pt>
                <c:pt idx="98">
                  <c:v>-1.909358085</c:v>
                </c:pt>
                <c:pt idx="99">
                  <c:v>-2.013418975</c:v>
                </c:pt>
                <c:pt idx="100">
                  <c:v>-2.1169883380000001</c:v>
                </c:pt>
                <c:pt idx="101">
                  <c:v>-2.2202782289999998</c:v>
                </c:pt>
                <c:pt idx="102">
                  <c:v>-2.3229584019999998</c:v>
                </c:pt>
                <c:pt idx="103">
                  <c:v>-2.4250163640000002</c:v>
                </c:pt>
                <c:pt idx="104">
                  <c:v>-2.5272367550000001</c:v>
                </c:pt>
                <c:pt idx="105">
                  <c:v>-2.6286752660000001</c:v>
                </c:pt>
                <c:pt idx="106">
                  <c:v>-2.7292160970000001</c:v>
                </c:pt>
                <c:pt idx="107">
                  <c:v>-2.8297249080000002</c:v>
                </c:pt>
                <c:pt idx="108">
                  <c:v>-2.929697832</c:v>
                </c:pt>
                <c:pt idx="109">
                  <c:v>-3.0286816459999999</c:v>
                </c:pt>
                <c:pt idx="110">
                  <c:v>-3.1273490079999999</c:v>
                </c:pt>
                <c:pt idx="111">
                  <c:v>-3.225172181</c:v>
                </c:pt>
                <c:pt idx="112">
                  <c:v>-3.3219183249999999</c:v>
                </c:pt>
                <c:pt idx="113">
                  <c:v>-3.4182702699999998</c:v>
                </c:pt>
                <c:pt idx="114">
                  <c:v>-3.5138063270000002</c:v>
                </c:pt>
                <c:pt idx="115">
                  <c:v>-3.6082395520000001</c:v>
                </c:pt>
                <c:pt idx="116">
                  <c:v>-3.7014746289999998</c:v>
                </c:pt>
                <c:pt idx="117">
                  <c:v>-3.793631634</c:v>
                </c:pt>
                <c:pt idx="118">
                  <c:v>-3.8850186579999999</c:v>
                </c:pt>
                <c:pt idx="119">
                  <c:v>-3.975470939</c:v>
                </c:pt>
                <c:pt idx="120">
                  <c:v>-4.0645999450000003</c:v>
                </c:pt>
                <c:pt idx="121">
                  <c:v>-4.1526180049999999</c:v>
                </c:pt>
                <c:pt idx="122">
                  <c:v>-4.2397671609999996</c:v>
                </c:pt>
                <c:pt idx="123">
                  <c:v>-4.3254937199999999</c:v>
                </c:pt>
                <c:pt idx="124">
                  <c:v>-4.4098253569999999</c:v>
                </c:pt>
                <c:pt idx="125">
                  <c:v>-4.4940995600000004</c:v>
                </c:pt>
                <c:pt idx="126">
                  <c:v>-4.5768419079999996</c:v>
                </c:pt>
                <c:pt idx="127">
                  <c:v>-4.6580689660000001</c:v>
                </c:pt>
                <c:pt idx="128">
                  <c:v>-4.7375333360000003</c:v>
                </c:pt>
                <c:pt idx="129">
                  <c:v>-4.8159453159999996</c:v>
                </c:pt>
                <c:pt idx="130">
                  <c:v>-4.8935571549999999</c:v>
                </c:pt>
                <c:pt idx="131">
                  <c:v>-4.9694159999999998</c:v>
                </c:pt>
                <c:pt idx="132">
                  <c:v>-5.0433436719999998</c:v>
                </c:pt>
                <c:pt idx="133">
                  <c:v>-5.1160061580000002</c:v>
                </c:pt>
                <c:pt idx="134">
                  <c:v>-5.1873639029999996</c:v>
                </c:pt>
                <c:pt idx="135">
                  <c:v>-5.2567451280000004</c:v>
                </c:pt>
                <c:pt idx="136">
                  <c:v>-5.3240288519999996</c:v>
                </c:pt>
                <c:pt idx="137">
                  <c:v>-5.3897316049999997</c:v>
                </c:pt>
                <c:pt idx="138">
                  <c:v>-5.4533988930000001</c:v>
                </c:pt>
                <c:pt idx="139">
                  <c:v>-5.5148590249999998</c:v>
                </c:pt>
                <c:pt idx="140">
                  <c:v>-5.5747425560000003</c:v>
                </c:pt>
                <c:pt idx="141">
                  <c:v>-5.6324847220000001</c:v>
                </c:pt>
                <c:pt idx="142">
                  <c:v>-5.6878896430000001</c:v>
                </c:pt>
                <c:pt idx="143">
                  <c:v>-5.7411798980000004</c:v>
                </c:pt>
                <c:pt idx="144">
                  <c:v>-5.7920650179999997</c:v>
                </c:pt>
                <c:pt idx="145">
                  <c:v>-5.840874533</c:v>
                </c:pt>
                <c:pt idx="146">
                  <c:v>-5.8871024109999999</c:v>
                </c:pt>
                <c:pt idx="147">
                  <c:v>-5.930978326</c:v>
                </c:pt>
                <c:pt idx="148">
                  <c:v>-5.972494889</c:v>
                </c:pt>
                <c:pt idx="149">
                  <c:v>-6.0113399779999996</c:v>
                </c:pt>
                <c:pt idx="150">
                  <c:v>-6.047691736</c:v>
                </c:pt>
                <c:pt idx="151">
                  <c:v>-6.0813259300000002</c:v>
                </c:pt>
                <c:pt idx="152">
                  <c:v>-6.112248696</c:v>
                </c:pt>
                <c:pt idx="153">
                  <c:v>-6.1401467759999999</c:v>
                </c:pt>
                <c:pt idx="154">
                  <c:v>-6.165356944</c:v>
                </c:pt>
                <c:pt idx="155">
                  <c:v>-6.1872285390000004</c:v>
                </c:pt>
                <c:pt idx="156">
                  <c:v>-6.206357369</c:v>
                </c:pt>
                <c:pt idx="157">
                  <c:v>-6.2229914370000001</c:v>
                </c:pt>
                <c:pt idx="158">
                  <c:v>-6.2369793060000003</c:v>
                </c:pt>
                <c:pt idx="159">
                  <c:v>-6.2478599170000004</c:v>
                </c:pt>
                <c:pt idx="160">
                  <c:v>-6.2565637780000003</c:v>
                </c:pt>
                <c:pt idx="161">
                  <c:v>-6.2631103030000004</c:v>
                </c:pt>
              </c:numCache>
            </c:numRef>
          </c:xVal>
          <c:yVal>
            <c:numRef>
              <c:f>digitizedData2!$BA$6:$BA$200</c:f>
              <c:numCache>
                <c:formatCode>0.00E+00</c:formatCode>
                <c:ptCount val="195"/>
                <c:pt idx="0">
                  <c:v>0.23339885000000038</c:v>
                </c:pt>
                <c:pt idx="1">
                  <c:v>0.34101682000000721</c:v>
                </c:pt>
                <c:pt idx="2">
                  <c:v>0.44840104000000736</c:v>
                </c:pt>
                <c:pt idx="3">
                  <c:v>0.55551494000000901</c:v>
                </c:pt>
                <c:pt idx="4">
                  <c:v>0.66191606000001002</c:v>
                </c:pt>
                <c:pt idx="5">
                  <c:v>0.76797494000000199</c:v>
                </c:pt>
                <c:pt idx="6">
                  <c:v>0.8729299400000059</c:v>
                </c:pt>
                <c:pt idx="7">
                  <c:v>0.97747533000000431</c:v>
                </c:pt>
                <c:pt idx="8">
                  <c:v>1.0810808400000127</c:v>
                </c:pt>
                <c:pt idx="9">
                  <c:v>1.1842096700000013</c:v>
                </c:pt>
                <c:pt idx="10">
                  <c:v>1.2858285800000004</c:v>
                </c:pt>
                <c:pt idx="11">
                  <c:v>1.3869109800000103</c:v>
                </c:pt>
                <c:pt idx="12">
                  <c:v>1.4872841000000108</c:v>
                </c:pt>
                <c:pt idx="13">
                  <c:v>1.5862780400000105</c:v>
                </c:pt>
                <c:pt idx="14">
                  <c:v>1.6840244100000064</c:v>
                </c:pt>
                <c:pt idx="15">
                  <c:v>1.7811183000000028</c:v>
                </c:pt>
                <c:pt idx="16">
                  <c:v>1.8774488600000012</c:v>
                </c:pt>
                <c:pt idx="17">
                  <c:v>1.972371030000005</c:v>
                </c:pt>
                <c:pt idx="18">
                  <c:v>2.0662895700000092</c:v>
                </c:pt>
                <c:pt idx="19">
                  <c:v>2.1588057800000087</c:v>
                </c:pt>
                <c:pt idx="20">
                  <c:v>2.2503477300000014</c:v>
                </c:pt>
                <c:pt idx="21">
                  <c:v>2.340318080000003</c:v>
                </c:pt>
                <c:pt idx="22">
                  <c:v>2.4292738900000046</c:v>
                </c:pt>
                <c:pt idx="23">
                  <c:v>2.517067890000007</c:v>
                </c:pt>
                <c:pt idx="24">
                  <c:v>2.6032349100000118</c:v>
                </c:pt>
                <c:pt idx="25">
                  <c:v>2.6877336900000017</c:v>
                </c:pt>
                <c:pt idx="26">
                  <c:v>2.771146690000009</c:v>
                </c:pt>
                <c:pt idx="27">
                  <c:v>2.85275879000001</c:v>
                </c:pt>
                <c:pt idx="28">
                  <c:v>2.9327182200000124</c:v>
                </c:pt>
                <c:pt idx="29">
                  <c:v>3.0115520300000043</c:v>
                </c:pt>
                <c:pt idx="30">
                  <c:v>3.0891321400000038</c:v>
                </c:pt>
                <c:pt idx="31">
                  <c:v>3.1644548500000127</c:v>
                </c:pt>
                <c:pt idx="32">
                  <c:v>3.2386177099999998</c:v>
                </c:pt>
                <c:pt idx="33">
                  <c:v>3.3115281600000088</c:v>
                </c:pt>
                <c:pt idx="34">
                  <c:v>3.3825782300000071</c:v>
                </c:pt>
                <c:pt idx="35">
                  <c:v>3.4519958700000046</c:v>
                </c:pt>
                <c:pt idx="36">
                  <c:v>3.5199017900000058</c:v>
                </c:pt>
                <c:pt idx="37">
                  <c:v>3.5860486000000122</c:v>
                </c:pt>
                <c:pt idx="38">
                  <c:v>3.6507221700000088</c:v>
                </c:pt>
                <c:pt idx="39">
                  <c:v>3.7140441500000065</c:v>
                </c:pt>
                <c:pt idx="40">
                  <c:v>3.7758759700000013</c:v>
                </c:pt>
                <c:pt idx="41">
                  <c:v>3.835805090000008</c:v>
                </c:pt>
                <c:pt idx="42">
                  <c:v>3.894371090000007</c:v>
                </c:pt>
                <c:pt idx="43">
                  <c:v>3.9510864400000116</c:v>
                </c:pt>
                <c:pt idx="44">
                  <c:v>4.0064350399999995</c:v>
                </c:pt>
                <c:pt idx="45">
                  <c:v>4.0601957400000117</c:v>
                </c:pt>
                <c:pt idx="46">
                  <c:v>4.1124043700000072</c:v>
                </c:pt>
                <c:pt idx="47">
                  <c:v>4.1632270600000112</c:v>
                </c:pt>
                <c:pt idx="48">
                  <c:v>4.2124902300000002</c:v>
                </c:pt>
                <c:pt idx="49">
                  <c:v>4.2600177900000062</c:v>
                </c:pt>
                <c:pt idx="50">
                  <c:v>4.305911260000002</c:v>
                </c:pt>
                <c:pt idx="51">
                  <c:v>4.3504120300000011</c:v>
                </c:pt>
                <c:pt idx="52">
                  <c:v>4.3930680100000075</c:v>
                </c:pt>
                <c:pt idx="53">
                  <c:v>4.4342695600000042</c:v>
                </c:pt>
                <c:pt idx="54">
                  <c:v>4.4739906400000109</c:v>
                </c:pt>
                <c:pt idx="55">
                  <c:v>4.5123108500000058</c:v>
                </c:pt>
                <c:pt idx="56">
                  <c:v>4.548950750000003</c:v>
                </c:pt>
                <c:pt idx="57">
                  <c:v>4.5841265399999997</c:v>
                </c:pt>
                <c:pt idx="58">
                  <c:v>4.6178849900000074</c:v>
                </c:pt>
                <c:pt idx="59">
                  <c:v>4.6501181800000069</c:v>
                </c:pt>
                <c:pt idx="60">
                  <c:v>4.6807579900000036</c:v>
                </c:pt>
                <c:pt idx="61">
                  <c:v>4.7099296200000111</c:v>
                </c:pt>
                <c:pt idx="62">
                  <c:v>4.7375241499999987</c:v>
                </c:pt>
                <c:pt idx="63">
                  <c:v>4.7635515800000121</c:v>
                </c:pt>
                <c:pt idx="64">
                  <c:v>4.7881092800000005</c:v>
                </c:pt>
                <c:pt idx="65">
                  <c:v>4.8111650499999996</c:v>
                </c:pt>
                <c:pt idx="66">
                  <c:v>4.8327636700000056</c:v>
                </c:pt>
                <c:pt idx="67">
                  <c:v>4.8528639200000043</c:v>
                </c:pt>
                <c:pt idx="68">
                  <c:v>4.87147748000001</c:v>
                </c:pt>
                <c:pt idx="69">
                  <c:v>4.8886325800000066</c:v>
                </c:pt>
                <c:pt idx="70">
                  <c:v>4.90431679000001</c:v>
                </c:pt>
                <c:pt idx="71">
                  <c:v>4.9185366399999992</c:v>
                </c:pt>
                <c:pt idx="72">
                  <c:v>4.9312688900000126</c:v>
                </c:pt>
                <c:pt idx="73">
                  <c:v>4.9425292600000006</c:v>
                </c:pt>
                <c:pt idx="74">
                  <c:v>4.9523200400000036</c:v>
                </c:pt>
                <c:pt idx="75">
                  <c:v>4.9606195200000087</c:v>
                </c:pt>
                <c:pt idx="76">
                  <c:v>4.9674429000000089</c:v>
                </c:pt>
                <c:pt idx="77">
                  <c:v>4.9727953300000109</c:v>
                </c:pt>
                <c:pt idx="78">
                  <c:v>4.9766700100000065</c:v>
                </c:pt>
                <c:pt idx="79">
                  <c:v>4.9790656000000126</c:v>
                </c:pt>
                <c:pt idx="80">
                  <c:v>4.9799883900000026</c:v>
                </c:pt>
                <c:pt idx="81">
                  <c:v>4.9794356200000038</c:v>
                </c:pt>
                <c:pt idx="82">
                  <c:v>4.9774059800000003</c:v>
                </c:pt>
                <c:pt idx="83">
                  <c:v>4.9739029300000084</c:v>
                </c:pt>
                <c:pt idx="84">
                  <c:v>4.9689172200000087</c:v>
                </c:pt>
                <c:pt idx="85">
                  <c:v>4.9624588600000124</c:v>
                </c:pt>
                <c:pt idx="86">
                  <c:v>4.9545304399999992</c:v>
                </c:pt>
                <c:pt idx="87">
                  <c:v>4.9451123000000052</c:v>
                </c:pt>
                <c:pt idx="88">
                  <c:v>4.9342038900000063</c:v>
                </c:pt>
                <c:pt idx="89">
                  <c:v>4.9218250100000063</c:v>
                </c:pt>
                <c:pt idx="90">
                  <c:v>4.9079728500000073</c:v>
                </c:pt>
                <c:pt idx="91">
                  <c:v>4.8926131099999992</c:v>
                </c:pt>
                <c:pt idx="92">
                  <c:v>4.8757850200000092</c:v>
                </c:pt>
                <c:pt idx="93">
                  <c:v>4.8574400800000035</c:v>
                </c:pt>
                <c:pt idx="94">
                  <c:v>4.8376211799999993</c:v>
                </c:pt>
                <c:pt idx="95">
                  <c:v>4.8163366100000076</c:v>
                </c:pt>
                <c:pt idx="96">
                  <c:v>4.7935194800000005</c:v>
                </c:pt>
                <c:pt idx="97">
                  <c:v>4.769237050000001</c:v>
                </c:pt>
                <c:pt idx="98">
                  <c:v>4.7434753400000034</c:v>
                </c:pt>
                <c:pt idx="99">
                  <c:v>4.7162529600000056</c:v>
                </c:pt>
                <c:pt idx="100">
                  <c:v>4.6875554200000096</c:v>
                </c:pt>
                <c:pt idx="101">
                  <c:v>4.6573123699999996</c:v>
                </c:pt>
                <c:pt idx="102">
                  <c:v>4.6256099800000072</c:v>
                </c:pt>
                <c:pt idx="103">
                  <c:v>4.5924480500000016</c:v>
                </c:pt>
                <c:pt idx="104">
                  <c:v>4.5575467000000032</c:v>
                </c:pt>
                <c:pt idx="105">
                  <c:v>4.5212050400000123</c:v>
                </c:pt>
                <c:pt idx="106">
                  <c:v>4.4834659600000037</c:v>
                </c:pt>
                <c:pt idx="107">
                  <c:v>4.4439846000000074</c:v>
                </c:pt>
                <c:pt idx="108">
                  <c:v>4.4029269800000037</c:v>
                </c:pt>
                <c:pt idx="109">
                  <c:v>4.3604704700000099</c:v>
                </c:pt>
                <c:pt idx="110">
                  <c:v>4.3163093100000083</c:v>
                </c:pt>
                <c:pt idx="111">
                  <c:v>4.2706559300000038</c:v>
                </c:pt>
                <c:pt idx="112">
                  <c:v>4.2236145000000107</c:v>
                </c:pt>
                <c:pt idx="113">
                  <c:v>4.1748327200000119</c:v>
                </c:pt>
                <c:pt idx="114">
                  <c:v>4.1244929100000007</c:v>
                </c:pt>
                <c:pt idx="115">
                  <c:v>4.0727339100000108</c:v>
                </c:pt>
                <c:pt idx="116">
                  <c:v>4.0196053000000092</c:v>
                </c:pt>
                <c:pt idx="117">
                  <c:v>3.9650328400000063</c:v>
                </c:pt>
                <c:pt idx="118">
                  <c:v>3.9088109900000063</c:v>
                </c:pt>
                <c:pt idx="119">
                  <c:v>3.8510093400000045</c:v>
                </c:pt>
                <c:pt idx="120">
                  <c:v>3.7918605899999989</c:v>
                </c:pt>
                <c:pt idx="121">
                  <c:v>3.7312114000000065</c:v>
                </c:pt>
                <c:pt idx="122">
                  <c:v>3.6688613600000082</c:v>
                </c:pt>
                <c:pt idx="123">
                  <c:v>3.6051811300000054</c:v>
                </c:pt>
                <c:pt idx="124">
                  <c:v>3.5401424500000047</c:v>
                </c:pt>
                <c:pt idx="125">
                  <c:v>3.4726416400000062</c:v>
                </c:pt>
                <c:pt idx="126">
                  <c:v>3.4037859000000026</c:v>
                </c:pt>
                <c:pt idx="127">
                  <c:v>3.3335485400000096</c:v>
                </c:pt>
                <c:pt idx="128">
                  <c:v>3.2621383299999991</c:v>
                </c:pt>
                <c:pt idx="129">
                  <c:v>3.1888829800000025</c:v>
                </c:pt>
                <c:pt idx="130">
                  <c:v>3.1134523400000091</c:v>
                </c:pt>
                <c:pt idx="131">
                  <c:v>3.036706940000002</c:v>
                </c:pt>
                <c:pt idx="132">
                  <c:v>2.958821190000009</c:v>
                </c:pt>
                <c:pt idx="133">
                  <c:v>2.8790499899999986</c:v>
                </c:pt>
                <c:pt idx="134">
                  <c:v>2.7973405600000092</c:v>
                </c:pt>
                <c:pt idx="135">
                  <c:v>2.7144036500000084</c:v>
                </c:pt>
                <c:pt idx="136">
                  <c:v>2.6303763100000026</c:v>
                </c:pt>
                <c:pt idx="137">
                  <c:v>2.5445653700000008</c:v>
                </c:pt>
                <c:pt idx="138">
                  <c:v>2.4575002700000113</c:v>
                </c:pt>
                <c:pt idx="139">
                  <c:v>2.3693983300000099</c:v>
                </c:pt>
                <c:pt idx="140">
                  <c:v>2.2792792300000002</c:v>
                </c:pt>
                <c:pt idx="141">
                  <c:v>2.1878927000000061</c:v>
                </c:pt>
                <c:pt idx="142">
                  <c:v>2.095520030000003</c:v>
                </c:pt>
                <c:pt idx="143">
                  <c:v>2.0017445300000105</c:v>
                </c:pt>
                <c:pt idx="144">
                  <c:v>1.9070278900000091</c:v>
                </c:pt>
                <c:pt idx="145">
                  <c:v>1.8106801400000023</c:v>
                </c:pt>
                <c:pt idx="146">
                  <c:v>1.7136348100000021</c:v>
                </c:pt>
                <c:pt idx="147">
                  <c:v>1.6153738600000054</c:v>
                </c:pt>
                <c:pt idx="148">
                  <c:v>1.5158080000000069</c:v>
                </c:pt>
                <c:pt idx="149">
                  <c:v>1.4156291600000088</c:v>
                </c:pt>
                <c:pt idx="150">
                  <c:v>1.3143297000000018</c:v>
                </c:pt>
                <c:pt idx="151">
                  <c:v>1.2124799900000056</c:v>
                </c:pt>
                <c:pt idx="152">
                  <c:v>1.1100632500000103</c:v>
                </c:pt>
                <c:pt idx="153">
                  <c:v>1.0082683500000087</c:v>
                </c:pt>
                <c:pt idx="154">
                  <c:v>0.90603620000000262</c:v>
                </c:pt>
                <c:pt idx="155">
                  <c:v>0.80651471000000186</c:v>
                </c:pt>
                <c:pt idx="156">
                  <c:v>0.70774941000000524</c:v>
                </c:pt>
                <c:pt idx="157">
                  <c:v>0.60867274000000293</c:v>
                </c:pt>
                <c:pt idx="158">
                  <c:v>0.51042562000000657</c:v>
                </c:pt>
                <c:pt idx="159">
                  <c:v>0.4181376200000102</c:v>
                </c:pt>
                <c:pt idx="160">
                  <c:v>0.32585253000000591</c:v>
                </c:pt>
                <c:pt idx="161">
                  <c:v>0.23339885000000038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CE-4C03-81B6-B0A044564A4F}"/>
            </c:ext>
          </c:extLst>
        </c:ser>
        <c:ser>
          <c:idx val="1"/>
          <c:order val="1"/>
          <c:tx>
            <c:v>Digitized "position #4" crack front from fractography</c:v>
          </c:tx>
          <c:spPr>
            <a:ln w="19050">
              <a:noFill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digitizedData2!$AS$6:$AS$38</c:f>
              <c:numCache>
                <c:formatCode>0.000</c:formatCode>
                <c:ptCount val="33"/>
                <c:pt idx="0">
                  <c:v>-6.0505224799046102</c:v>
                </c:pt>
                <c:pt idx="1">
                  <c:v>-6.0984473193338697</c:v>
                </c:pt>
                <c:pt idx="2">
                  <c:v>-6.1303972122866996</c:v>
                </c:pt>
                <c:pt idx="3">
                  <c:v>-6.1144222658102798</c:v>
                </c:pt>
                <c:pt idx="4">
                  <c:v>-6.0664974263810301</c:v>
                </c:pt>
                <c:pt idx="5">
                  <c:v>-5.9067479616168601</c:v>
                </c:pt>
                <c:pt idx="6">
                  <c:v>-5.6990736574234298</c:v>
                </c:pt>
                <c:pt idx="7">
                  <c:v>-5.4594494602771597</c:v>
                </c:pt>
                <c:pt idx="8">
                  <c:v>-5.1719004237016497</c:v>
                </c:pt>
                <c:pt idx="9">
                  <c:v>-4.74057686883837</c:v>
                </c:pt>
                <c:pt idx="10">
                  <c:v>-4.3252282604515102</c:v>
                </c:pt>
                <c:pt idx="11">
                  <c:v>-3.86195481263541</c:v>
                </c:pt>
                <c:pt idx="12">
                  <c:v>-3.28685673948437</c:v>
                </c:pt>
                <c:pt idx="13">
                  <c:v>-2.7437085592861701</c:v>
                </c:pt>
                <c:pt idx="14">
                  <c:v>-2.1366605931823099</c:v>
                </c:pt>
                <c:pt idx="15">
                  <c:v>-1.51363768060202</c:v>
                </c:pt>
                <c:pt idx="16">
                  <c:v>-0.76281519621039995</c:v>
                </c:pt>
                <c:pt idx="17">
                  <c:v>-0.23564196248861899</c:v>
                </c:pt>
                <c:pt idx="18">
                  <c:v>3.9822346576450203E-3</c:v>
                </c:pt>
                <c:pt idx="19">
                  <c:v>0.48323062895016999</c:v>
                </c:pt>
                <c:pt idx="20">
                  <c:v>1.1382034344832901</c:v>
                </c:pt>
                <c:pt idx="21">
                  <c:v>1.56952698934656</c:v>
                </c:pt>
                <c:pt idx="22">
                  <c:v>2.0487753836390898</c:v>
                </c:pt>
                <c:pt idx="23">
                  <c:v>2.6558233497429602</c:v>
                </c:pt>
                <c:pt idx="24">
                  <c:v>3.1989715299411601</c:v>
                </c:pt>
                <c:pt idx="25">
                  <c:v>3.6941948707101</c:v>
                </c:pt>
                <c:pt idx="26">
                  <c:v>4.3651426227196399</c:v>
                </c:pt>
                <c:pt idx="27">
                  <c:v>4.89231585644142</c:v>
                </c:pt>
                <c:pt idx="28">
                  <c:v>5.4194890901632</c:v>
                </c:pt>
                <c:pt idx="29">
                  <c:v>5.8667875915028898</c:v>
                </c:pt>
                <c:pt idx="30">
                  <c:v>6.1703115745548303</c:v>
                </c:pt>
                <c:pt idx="31">
                  <c:v>6.1862865210312403</c:v>
                </c:pt>
                <c:pt idx="32">
                  <c:v>6.1543366280784104</c:v>
                </c:pt>
              </c:numCache>
            </c:numRef>
          </c:xVal>
          <c:yVal>
            <c:numRef>
              <c:f>digitizedData2!$AT$6:$AT$38</c:f>
              <c:numCache>
                <c:formatCode>0.000</c:formatCode>
                <c:ptCount val="33"/>
                <c:pt idx="0">
                  <c:v>1.9445216049378499E-2</c:v>
                </c:pt>
                <c:pt idx="1">
                  <c:v>0.22776850244341201</c:v>
                </c:pt>
                <c:pt idx="2">
                  <c:v>0.48416639338991402</c:v>
                </c:pt>
                <c:pt idx="3">
                  <c:v>0.86876322980966703</c:v>
                </c:pt>
                <c:pt idx="4">
                  <c:v>1.2213103298611001</c:v>
                </c:pt>
                <c:pt idx="5">
                  <c:v>1.6059071662808599</c:v>
                </c:pt>
                <c:pt idx="6">
                  <c:v>1.9584542663322999</c:v>
                </c:pt>
                <c:pt idx="7">
                  <c:v>2.3751008391203601</c:v>
                </c:pt>
                <c:pt idx="8">
                  <c:v>2.8077722800925899</c:v>
                </c:pt>
                <c:pt idx="9">
                  <c:v>3.19236911651234</c:v>
                </c:pt>
                <c:pt idx="10">
                  <c:v>3.5609410847479399</c:v>
                </c:pt>
                <c:pt idx="11">
                  <c:v>3.8974633166152199</c:v>
                </c:pt>
                <c:pt idx="12">
                  <c:v>4.2339855484825</c:v>
                </c:pt>
                <c:pt idx="13">
                  <c:v>4.5224331757973202</c:v>
                </c:pt>
                <c:pt idx="14">
                  <c:v>4.6826818576388796</c:v>
                </c:pt>
                <c:pt idx="15">
                  <c:v>4.8749802758487597</c:v>
                </c:pt>
                <c:pt idx="16">
                  <c:v>4.9551046167695398</c:v>
                </c:pt>
                <c:pt idx="17">
                  <c:v>4.9871543531378499</c:v>
                </c:pt>
                <c:pt idx="18">
                  <c:v>4.9871543531378499</c:v>
                </c:pt>
                <c:pt idx="19">
                  <c:v>4.9711294849536998</c:v>
                </c:pt>
                <c:pt idx="20">
                  <c:v>4.9230548804012297</c:v>
                </c:pt>
                <c:pt idx="21">
                  <c:v>4.8429305394804496</c:v>
                </c:pt>
                <c:pt idx="22">
                  <c:v>4.7147315940071897</c:v>
                </c:pt>
                <c:pt idx="23">
                  <c:v>4.5384580439814703</c:v>
                </c:pt>
                <c:pt idx="24">
                  <c:v>4.2980850212191299</c:v>
                </c:pt>
                <c:pt idx="25">
                  <c:v>4.0256622620884697</c:v>
                </c:pt>
                <c:pt idx="26">
                  <c:v>3.6090156893004002</c:v>
                </c:pt>
                <c:pt idx="27">
                  <c:v>3.14429451195987</c:v>
                </c:pt>
                <c:pt idx="28">
                  <c:v>2.5994489936985499</c:v>
                </c:pt>
                <c:pt idx="29">
                  <c:v>1.9584542663322999</c:v>
                </c:pt>
                <c:pt idx="30">
                  <c:v>1.2213103298611001</c:v>
                </c:pt>
                <c:pt idx="31">
                  <c:v>0.62839020704732096</c:v>
                </c:pt>
                <c:pt idx="32">
                  <c:v>0.24379337062756701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1CE-4C03-81B6-B0A044564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272344"/>
        <c:axId val="786272672"/>
      </c:scatterChart>
      <c:valAx>
        <c:axId val="786272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layout>
            <c:manualLayout>
              <c:xMode val="edge"/>
              <c:yMode val="edge"/>
              <c:x val="0.80933067924607205"/>
              <c:y val="0.7700606574427731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6272672"/>
        <c:crosses val="autoZero"/>
        <c:crossBetween val="midCat"/>
        <c:majorUnit val="1"/>
      </c:valAx>
      <c:valAx>
        <c:axId val="78627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layout>
            <c:manualLayout>
              <c:xMode val="edge"/>
              <c:yMode val="edge"/>
              <c:x val="0.50029324803281738"/>
              <c:y val="0.3994436820990621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6272344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marker>
            <c:symbol val="none"/>
          </c:marker>
          <c:xVal>
            <c:numRef>
              <c:f>BeachMarksvsPrediction!$E$9:$E$171</c:f>
              <c:numCache>
                <c:formatCode>0.00E+00</c:formatCode>
                <c:ptCount val="163"/>
                <c:pt idx="0">
                  <c:v>7.228882231</c:v>
                </c:pt>
                <c:pt idx="1">
                  <c:v>7.2170744830000002</c:v>
                </c:pt>
                <c:pt idx="2">
                  <c:v>7.1984302009999999</c:v>
                </c:pt>
                <c:pt idx="3">
                  <c:v>7.1771364369999997</c:v>
                </c:pt>
                <c:pt idx="4">
                  <c:v>7.152916984</c:v>
                </c:pt>
                <c:pt idx="5">
                  <c:v>7.1254131879999996</c:v>
                </c:pt>
                <c:pt idx="6">
                  <c:v>7.0943214059999997</c:v>
                </c:pt>
                <c:pt idx="7">
                  <c:v>7.0597949519999998</c:v>
                </c:pt>
                <c:pt idx="8">
                  <c:v>7.0220620599999997</c:v>
                </c:pt>
                <c:pt idx="9">
                  <c:v>6.9813646479999996</c:v>
                </c:pt>
                <c:pt idx="10">
                  <c:v>6.9380153069999997</c:v>
                </c:pt>
                <c:pt idx="11">
                  <c:v>6.892036483</c:v>
                </c:pt>
                <c:pt idx="12">
                  <c:v>6.8435546919999997</c:v>
                </c:pt>
                <c:pt idx="13">
                  <c:v>6.7926333049999998</c:v>
                </c:pt>
                <c:pt idx="14">
                  <c:v>6.7393532670000003</c:v>
                </c:pt>
                <c:pt idx="15">
                  <c:v>6.683695653</c:v>
                </c:pt>
                <c:pt idx="16">
                  <c:v>6.6258455810000001</c:v>
                </c:pt>
                <c:pt idx="17">
                  <c:v>6.5658325489999996</c:v>
                </c:pt>
                <c:pt idx="18">
                  <c:v>6.5036988989999998</c:v>
                </c:pt>
                <c:pt idx="19">
                  <c:v>6.4394418699999996</c:v>
                </c:pt>
                <c:pt idx="20">
                  <c:v>6.3731729269999997</c:v>
                </c:pt>
                <c:pt idx="21">
                  <c:v>6.3048725000000001</c:v>
                </c:pt>
                <c:pt idx="22">
                  <c:v>6.2346303689999996</c:v>
                </c:pt>
                <c:pt idx="23">
                  <c:v>6.1624440580000002</c:v>
                </c:pt>
                <c:pt idx="24">
                  <c:v>6.0884361260000004</c:v>
                </c:pt>
                <c:pt idx="25">
                  <c:v>6.0124197779999999</c:v>
                </c:pt>
                <c:pt idx="26">
                  <c:v>5.9346411689999998</c:v>
                </c:pt>
                <c:pt idx="27">
                  <c:v>5.8550477699999997</c:v>
                </c:pt>
                <c:pt idx="28">
                  <c:v>5.7736784940000003</c:v>
                </c:pt>
                <c:pt idx="29">
                  <c:v>5.6906159780000003</c:v>
                </c:pt>
                <c:pt idx="30">
                  <c:v>5.6057746870000003</c:v>
                </c:pt>
                <c:pt idx="31">
                  <c:v>5.5193320269999999</c:v>
                </c:pt>
                <c:pt idx="32">
                  <c:v>5.4312971130000003</c:v>
                </c:pt>
                <c:pt idx="33">
                  <c:v>5.341701112</c:v>
                </c:pt>
                <c:pt idx="34">
                  <c:v>5.2506148599999998</c:v>
                </c:pt>
                <c:pt idx="35">
                  <c:v>5.1579278009999996</c:v>
                </c:pt>
                <c:pt idx="36">
                  <c:v>5.0638663360000002</c:v>
                </c:pt>
                <c:pt idx="37">
                  <c:v>4.9684058589999998</c:v>
                </c:pt>
                <c:pt idx="38">
                  <c:v>4.8715621450000004</c:v>
                </c:pt>
                <c:pt idx="39">
                  <c:v>4.7733037740000004</c:v>
                </c:pt>
                <c:pt idx="40">
                  <c:v>4.673785198</c:v>
                </c:pt>
                <c:pt idx="41">
                  <c:v>4.5729332969999996</c:v>
                </c:pt>
                <c:pt idx="42">
                  <c:v>4.4709358359999998</c:v>
                </c:pt>
                <c:pt idx="43">
                  <c:v>4.367735047</c:v>
                </c:pt>
                <c:pt idx="44">
                  <c:v>4.2634828269999998</c:v>
                </c:pt>
                <c:pt idx="45">
                  <c:v>4.1579857809999998</c:v>
                </c:pt>
                <c:pt idx="46">
                  <c:v>4.0515015869999997</c:v>
                </c:pt>
                <c:pt idx="47">
                  <c:v>3.94403711</c:v>
                </c:pt>
                <c:pt idx="48">
                  <c:v>3.8355731550000001</c:v>
                </c:pt>
                <c:pt idx="49">
                  <c:v>3.7260609379999998</c:v>
                </c:pt>
                <c:pt idx="50">
                  <c:v>3.6156485759999999</c:v>
                </c:pt>
                <c:pt idx="51">
                  <c:v>3.5043961829999999</c:v>
                </c:pt>
                <c:pt idx="52">
                  <c:v>3.392341762</c:v>
                </c:pt>
                <c:pt idx="53">
                  <c:v>3.2794646709999999</c:v>
                </c:pt>
                <c:pt idx="54">
                  <c:v>3.1657122919999998</c:v>
                </c:pt>
                <c:pt idx="55">
                  <c:v>3.0512348399999998</c:v>
                </c:pt>
                <c:pt idx="56">
                  <c:v>2.9361138109999998</c:v>
                </c:pt>
                <c:pt idx="57">
                  <c:v>2.8203794119999999</c:v>
                </c:pt>
                <c:pt idx="58">
                  <c:v>2.7039755200000002</c:v>
                </c:pt>
                <c:pt idx="59">
                  <c:v>2.5870187250000001</c:v>
                </c:pt>
                <c:pt idx="60">
                  <c:v>2.4692744289999999</c:v>
                </c:pt>
                <c:pt idx="61">
                  <c:v>2.3510225060000001</c:v>
                </c:pt>
                <c:pt idx="62">
                  <c:v>2.2322846580000002</c:v>
                </c:pt>
                <c:pt idx="63">
                  <c:v>2.1130322239999999</c:v>
                </c:pt>
                <c:pt idx="64">
                  <c:v>1.993450674</c:v>
                </c:pt>
                <c:pt idx="65">
                  <c:v>1.873235244</c:v>
                </c:pt>
                <c:pt idx="66">
                  <c:v>1.7527583289999999</c:v>
                </c:pt>
                <c:pt idx="67">
                  <c:v>1.6317223270000001</c:v>
                </c:pt>
                <c:pt idx="68">
                  <c:v>1.510390782</c:v>
                </c:pt>
                <c:pt idx="69">
                  <c:v>1.3888011689999999</c:v>
                </c:pt>
                <c:pt idx="70">
                  <c:v>1.26697898</c:v>
                </c:pt>
                <c:pt idx="71">
                  <c:v>1.14487435</c:v>
                </c:pt>
                <c:pt idx="72">
                  <c:v>1.0223450700000001</c:v>
                </c:pt>
                <c:pt idx="73">
                  <c:v>0.89965515839999999</c:v>
                </c:pt>
                <c:pt idx="74">
                  <c:v>0.77684027590000004</c:v>
                </c:pt>
                <c:pt idx="75">
                  <c:v>0.65392471880000003</c:v>
                </c:pt>
                <c:pt idx="76">
                  <c:v>0.53078351089999998</c:v>
                </c:pt>
                <c:pt idx="77">
                  <c:v>0.40761067049999999</c:v>
                </c:pt>
                <c:pt idx="78">
                  <c:v>0.2843273322</c:v>
                </c:pt>
                <c:pt idx="79">
                  <c:v>0.1608978995</c:v>
                </c:pt>
                <c:pt idx="80">
                  <c:v>3.7503769380000003E-2</c:v>
                </c:pt>
                <c:pt idx="81">
                  <c:v>-8.5882791649999998E-2</c:v>
                </c:pt>
                <c:pt idx="82">
                  <c:v>-0.20920894170000001</c:v>
                </c:pt>
                <c:pt idx="83">
                  <c:v>-0.33250553640000002</c:v>
                </c:pt>
                <c:pt idx="84">
                  <c:v>-0.45578885000000002</c:v>
                </c:pt>
                <c:pt idx="85">
                  <c:v>-0.5789521124</c:v>
                </c:pt>
                <c:pt idx="86">
                  <c:v>-0.70202223600000002</c:v>
                </c:pt>
                <c:pt idx="87">
                  <c:v>-0.82492502899999998</c:v>
                </c:pt>
                <c:pt idx="88">
                  <c:v>-0.94765813929999998</c:v>
                </c:pt>
                <c:pt idx="89">
                  <c:v>-1.070112562</c:v>
                </c:pt>
                <c:pt idx="90">
                  <c:v>-1.1924902399999999</c:v>
                </c:pt>
                <c:pt idx="91">
                  <c:v>-1.3145304390000001</c:v>
                </c:pt>
                <c:pt idx="92">
                  <c:v>-1.4362698629999999</c:v>
                </c:pt>
                <c:pt idx="93">
                  <c:v>-1.55770608</c:v>
                </c:pt>
                <c:pt idx="94">
                  <c:v>-1.6787318769999999</c:v>
                </c:pt>
                <c:pt idx="95">
                  <c:v>-1.799546235</c:v>
                </c:pt>
                <c:pt idx="96">
                  <c:v>-1.9199313629999999</c:v>
                </c:pt>
                <c:pt idx="97">
                  <c:v>-2.039916979</c:v>
                </c:pt>
                <c:pt idx="98">
                  <c:v>-2.1594470110000001</c:v>
                </c:pt>
                <c:pt idx="99">
                  <c:v>-2.2783833470000001</c:v>
                </c:pt>
                <c:pt idx="100">
                  <c:v>-2.3969698099999999</c:v>
                </c:pt>
                <c:pt idx="101">
                  <c:v>-2.5150666949999998</c:v>
                </c:pt>
                <c:pt idx="102">
                  <c:v>-2.6325059510000002</c:v>
                </c:pt>
                <c:pt idx="103">
                  <c:v>-2.7491941450000001</c:v>
                </c:pt>
                <c:pt idx="104">
                  <c:v>-2.8654088510000002</c:v>
                </c:pt>
                <c:pt idx="105">
                  <c:v>-2.980889184</c:v>
                </c:pt>
                <c:pt idx="106">
                  <c:v>-3.0957972840000001</c:v>
                </c:pt>
                <c:pt idx="107">
                  <c:v>-3.2099414230000001</c:v>
                </c:pt>
                <c:pt idx="108">
                  <c:v>-3.3231763010000002</c:v>
                </c:pt>
                <c:pt idx="109">
                  <c:v>-3.43574483</c:v>
                </c:pt>
                <c:pt idx="110">
                  <c:v>-3.5474366609999999</c:v>
                </c:pt>
                <c:pt idx="111">
                  <c:v>-3.658398043</c:v>
                </c:pt>
                <c:pt idx="112">
                  <c:v>-3.768412745</c:v>
                </c:pt>
                <c:pt idx="113">
                  <c:v>-3.8773377280000001</c:v>
                </c:pt>
                <c:pt idx="114">
                  <c:v>-3.9854096540000001</c:v>
                </c:pt>
                <c:pt idx="115">
                  <c:v>-4.0924334130000002</c:v>
                </c:pt>
                <c:pt idx="116">
                  <c:v>-4.198484573</c:v>
                </c:pt>
                <c:pt idx="117">
                  <c:v>-4.3034572969999996</c:v>
                </c:pt>
                <c:pt idx="118">
                  <c:v>-4.4073164440000001</c:v>
                </c:pt>
                <c:pt idx="119">
                  <c:v>-4.5099751640000001</c:v>
                </c:pt>
                <c:pt idx="120">
                  <c:v>-4.6115502680000002</c:v>
                </c:pt>
                <c:pt idx="121">
                  <c:v>-4.7118731389999997</c:v>
                </c:pt>
                <c:pt idx="122">
                  <c:v>-4.8108549319999998</c:v>
                </c:pt>
                <c:pt idx="123">
                  <c:v>-4.9085530420000003</c:v>
                </c:pt>
                <c:pt idx="124">
                  <c:v>-5.0048259540000002</c:v>
                </c:pt>
                <c:pt idx="125">
                  <c:v>-5.099851632</c:v>
                </c:pt>
                <c:pt idx="126">
                  <c:v>-5.1933919409999998</c:v>
                </c:pt>
                <c:pt idx="127">
                  <c:v>-5.2854321339999997</c:v>
                </c:pt>
                <c:pt idx="128">
                  <c:v>-5.3759721239999996</c:v>
                </c:pt>
                <c:pt idx="129">
                  <c:v>-5.4650315340000004</c:v>
                </c:pt>
                <c:pt idx="130">
                  <c:v>-5.5524733519999998</c:v>
                </c:pt>
                <c:pt idx="131">
                  <c:v>-5.6382453100000003</c:v>
                </c:pt>
                <c:pt idx="132">
                  <c:v>-5.7223179919999998</c:v>
                </c:pt>
                <c:pt idx="133">
                  <c:v>-5.8047002399999998</c:v>
                </c:pt>
                <c:pt idx="134">
                  <c:v>-5.885411704</c:v>
                </c:pt>
                <c:pt idx="135">
                  <c:v>-5.9643255140000004</c:v>
                </c:pt>
                <c:pt idx="136">
                  <c:v>-6.0413718479999998</c:v>
                </c:pt>
                <c:pt idx="137">
                  <c:v>-6.1165187989999996</c:v>
                </c:pt>
                <c:pt idx="138">
                  <c:v>-6.189788439</c:v>
                </c:pt>
                <c:pt idx="139">
                  <c:v>-6.2610907620000003</c:v>
                </c:pt>
                <c:pt idx="140">
                  <c:v>-6.3305483450000004</c:v>
                </c:pt>
                <c:pt idx="141">
                  <c:v>-6.397972996</c:v>
                </c:pt>
                <c:pt idx="142">
                  <c:v>-6.4633358970000003</c:v>
                </c:pt>
                <c:pt idx="143">
                  <c:v>-6.5266315239999999</c:v>
                </c:pt>
                <c:pt idx="144">
                  <c:v>-6.5878601870000004</c:v>
                </c:pt>
                <c:pt idx="145">
                  <c:v>-6.6469029920000002</c:v>
                </c:pt>
                <c:pt idx="146">
                  <c:v>-6.7036780709999997</c:v>
                </c:pt>
                <c:pt idx="147">
                  <c:v>-6.758124327</c:v>
                </c:pt>
                <c:pt idx="148">
                  <c:v>-6.8102067210000001</c:v>
                </c:pt>
                <c:pt idx="149">
                  <c:v>-6.8598026350000003</c:v>
                </c:pt>
                <c:pt idx="150">
                  <c:v>-6.906947261</c:v>
                </c:pt>
                <c:pt idx="151">
                  <c:v>-6.9514157409999999</c:v>
                </c:pt>
                <c:pt idx="152">
                  <c:v>-6.9932952579999998</c:v>
                </c:pt>
                <c:pt idx="153">
                  <c:v>-7.0323932810000001</c:v>
                </c:pt>
                <c:pt idx="154">
                  <c:v>-7.0684841230000002</c:v>
                </c:pt>
                <c:pt idx="155">
                  <c:v>-7.1011739900000004</c:v>
                </c:pt>
                <c:pt idx="156">
                  <c:v>-7.1299480229999999</c:v>
                </c:pt>
                <c:pt idx="157">
                  <c:v>-7.1542635319999999</c:v>
                </c:pt>
                <c:pt idx="158">
                  <c:v>-7.1738747800000002</c:v>
                </c:pt>
                <c:pt idx="159">
                  <c:v>-7.1895238170000004</c:v>
                </c:pt>
                <c:pt idx="160">
                  <c:v>-7.1981843750000003</c:v>
                </c:pt>
                <c:pt idx="161">
                  <c:v>-7.206059099</c:v>
                </c:pt>
              </c:numCache>
            </c:numRef>
          </c:xVal>
          <c:yVal>
            <c:numRef>
              <c:f>BeachMarksvsPrediction!$F$9:$F$171</c:f>
              <c:numCache>
                <c:formatCode>0.00E+00</c:formatCode>
                <c:ptCount val="163"/>
                <c:pt idx="0">
                  <c:v>-83.838927479999995</c:v>
                </c:pt>
                <c:pt idx="1">
                  <c:v>-83.752492329999995</c:v>
                </c:pt>
                <c:pt idx="2">
                  <c:v>-83.630489409999996</c:v>
                </c:pt>
                <c:pt idx="3">
                  <c:v>-83.508886570000001</c:v>
                </c:pt>
                <c:pt idx="4">
                  <c:v>-83.387735520000007</c:v>
                </c:pt>
                <c:pt idx="5">
                  <c:v>-83.267494400000004</c:v>
                </c:pt>
                <c:pt idx="6">
                  <c:v>-83.148030669999997</c:v>
                </c:pt>
                <c:pt idx="7">
                  <c:v>-83.029537610000006</c:v>
                </c:pt>
                <c:pt idx="8">
                  <c:v>-82.912018410000002</c:v>
                </c:pt>
                <c:pt idx="9">
                  <c:v>-82.795390760000004</c:v>
                </c:pt>
                <c:pt idx="10">
                  <c:v>-82.679936729999994</c:v>
                </c:pt>
                <c:pt idx="11">
                  <c:v>-82.565376810000004</c:v>
                </c:pt>
                <c:pt idx="12">
                  <c:v>-82.451861949999994</c:v>
                </c:pt>
                <c:pt idx="13">
                  <c:v>-82.339417499999996</c:v>
                </c:pt>
                <c:pt idx="14">
                  <c:v>-82.228123550000007</c:v>
                </c:pt>
                <c:pt idx="15">
                  <c:v>-82.117837960000003</c:v>
                </c:pt>
                <c:pt idx="16">
                  <c:v>-82.008809350000007</c:v>
                </c:pt>
                <c:pt idx="17">
                  <c:v>-81.900982479999996</c:v>
                </c:pt>
                <c:pt idx="18">
                  <c:v>-81.794355350000004</c:v>
                </c:pt>
                <c:pt idx="19">
                  <c:v>-81.688882070000005</c:v>
                </c:pt>
                <c:pt idx="20">
                  <c:v>-81.584714509999998</c:v>
                </c:pt>
                <c:pt idx="21">
                  <c:v>-81.481802610000003</c:v>
                </c:pt>
                <c:pt idx="22">
                  <c:v>-81.380262720000005</c:v>
                </c:pt>
                <c:pt idx="23">
                  <c:v>-81.280076940000001</c:v>
                </c:pt>
                <c:pt idx="24">
                  <c:v>-81.181408570000002</c:v>
                </c:pt>
                <c:pt idx="25">
                  <c:v>-81.08402409</c:v>
                </c:pt>
                <c:pt idx="26">
                  <c:v>-80.988237740000002</c:v>
                </c:pt>
                <c:pt idx="27">
                  <c:v>-80.893964249999996</c:v>
                </c:pt>
                <c:pt idx="28">
                  <c:v>-80.801215839999998</c:v>
                </c:pt>
                <c:pt idx="29">
                  <c:v>-80.710044519999997</c:v>
                </c:pt>
                <c:pt idx="30">
                  <c:v>-80.620327869999997</c:v>
                </c:pt>
                <c:pt idx="31">
                  <c:v>-80.532229220000005</c:v>
                </c:pt>
                <c:pt idx="32">
                  <c:v>-80.445732849999999</c:v>
                </c:pt>
                <c:pt idx="33">
                  <c:v>-80.360850889999995</c:v>
                </c:pt>
                <c:pt idx="34">
                  <c:v>-80.277640109999993</c:v>
                </c:pt>
                <c:pt idx="35">
                  <c:v>-80.195998239999994</c:v>
                </c:pt>
                <c:pt idx="36">
                  <c:v>-80.116111399999994</c:v>
                </c:pt>
                <c:pt idx="37">
                  <c:v>-80.037937999999997</c:v>
                </c:pt>
                <c:pt idx="38">
                  <c:v>-79.961473560000002</c:v>
                </c:pt>
                <c:pt idx="39">
                  <c:v>-79.886677570000003</c:v>
                </c:pt>
                <c:pt idx="40">
                  <c:v>-79.813642759999993</c:v>
                </c:pt>
                <c:pt idx="41">
                  <c:v>-79.742294090000001</c:v>
                </c:pt>
                <c:pt idx="42">
                  <c:v>-79.672746910000001</c:v>
                </c:pt>
                <c:pt idx="43">
                  <c:v>-79.604945999999998</c:v>
                </c:pt>
                <c:pt idx="44">
                  <c:v>-79.538967029999995</c:v>
                </c:pt>
                <c:pt idx="45">
                  <c:v>-79.474666200000001</c:v>
                </c:pt>
                <c:pt idx="46">
                  <c:v>-79.412178539999999</c:v>
                </c:pt>
                <c:pt idx="47">
                  <c:v>-79.351486809999997</c:v>
                </c:pt>
                <c:pt idx="48">
                  <c:v>-79.292568079999995</c:v>
                </c:pt>
                <c:pt idx="49">
                  <c:v>-79.235391840000005</c:v>
                </c:pt>
                <c:pt idx="50">
                  <c:v>-79.180027039999999</c:v>
                </c:pt>
                <c:pt idx="51">
                  <c:v>-79.126481889999994</c:v>
                </c:pt>
                <c:pt idx="52">
                  <c:v>-79.074747029999997</c:v>
                </c:pt>
                <c:pt idx="53">
                  <c:v>-79.024795080000004</c:v>
                </c:pt>
                <c:pt idx="54">
                  <c:v>-78.976597209999994</c:v>
                </c:pt>
                <c:pt idx="55">
                  <c:v>-78.930211299999996</c:v>
                </c:pt>
                <c:pt idx="56">
                  <c:v>-78.885656220000001</c:v>
                </c:pt>
                <c:pt idx="57">
                  <c:v>-78.842926969999994</c:v>
                </c:pt>
                <c:pt idx="58">
                  <c:v>-78.801987569999994</c:v>
                </c:pt>
                <c:pt idx="59">
                  <c:v>-78.762864739999998</c:v>
                </c:pt>
                <c:pt idx="60">
                  <c:v>-78.725477999999995</c:v>
                </c:pt>
                <c:pt idx="61">
                  <c:v>-78.689917840000007</c:v>
                </c:pt>
                <c:pt idx="62">
                  <c:v>-78.65618551</c:v>
                </c:pt>
                <c:pt idx="63">
                  <c:v>-78.624261349999998</c:v>
                </c:pt>
                <c:pt idx="64">
                  <c:v>-78.594175829999998</c:v>
                </c:pt>
                <c:pt idx="65">
                  <c:v>-78.565843630000003</c:v>
                </c:pt>
                <c:pt idx="66">
                  <c:v>-78.53934624</c:v>
                </c:pt>
                <c:pt idx="67">
                  <c:v>-78.514609120000003</c:v>
                </c:pt>
                <c:pt idx="68">
                  <c:v>-78.491674040000007</c:v>
                </c:pt>
                <c:pt idx="69">
                  <c:v>-78.470534229999998</c:v>
                </c:pt>
                <c:pt idx="70">
                  <c:v>-78.451186039999996</c:v>
                </c:pt>
                <c:pt idx="71">
                  <c:v>-78.433622159999999</c:v>
                </c:pt>
                <c:pt idx="72">
                  <c:v>-78.417828270000001</c:v>
                </c:pt>
                <c:pt idx="73">
                  <c:v>-78.403836290000001</c:v>
                </c:pt>
                <c:pt idx="74">
                  <c:v>-78.391643860000002</c:v>
                </c:pt>
                <c:pt idx="75">
                  <c:v>-78.381252169999996</c:v>
                </c:pt>
                <c:pt idx="76">
                  <c:v>-78.372652579999993</c:v>
                </c:pt>
                <c:pt idx="77">
                  <c:v>-78.365858320000001</c:v>
                </c:pt>
                <c:pt idx="78">
                  <c:v>-78.360856870000006</c:v>
                </c:pt>
                <c:pt idx="79">
                  <c:v>-78.357637760000003</c:v>
                </c:pt>
                <c:pt idx="80">
                  <c:v>-78.356200110000003</c:v>
                </c:pt>
                <c:pt idx="81">
                  <c:v>-78.356544069999998</c:v>
                </c:pt>
                <c:pt idx="82">
                  <c:v>-78.358672310000003</c:v>
                </c:pt>
                <c:pt idx="83">
                  <c:v>-78.362582680000003</c:v>
                </c:pt>
                <c:pt idx="84">
                  <c:v>-78.36828414</c:v>
                </c:pt>
                <c:pt idx="85">
                  <c:v>-78.375782360000002</c:v>
                </c:pt>
                <c:pt idx="86">
                  <c:v>-78.385085739999994</c:v>
                </c:pt>
                <c:pt idx="87">
                  <c:v>-78.396187440000006</c:v>
                </c:pt>
                <c:pt idx="88">
                  <c:v>-78.409086900000005</c:v>
                </c:pt>
                <c:pt idx="89">
                  <c:v>-78.423778440000007</c:v>
                </c:pt>
                <c:pt idx="90">
                  <c:v>-78.440294089999995</c:v>
                </c:pt>
                <c:pt idx="91">
                  <c:v>-78.458601250000001</c:v>
                </c:pt>
                <c:pt idx="92">
                  <c:v>-78.478701310000005</c:v>
                </c:pt>
                <c:pt idx="93">
                  <c:v>-78.500592269999999</c:v>
                </c:pt>
                <c:pt idx="94">
                  <c:v>-78.524253329999993</c:v>
                </c:pt>
                <c:pt idx="95">
                  <c:v>-78.549730870000005</c:v>
                </c:pt>
                <c:pt idx="96">
                  <c:v>-78.576988749999998</c:v>
                </c:pt>
                <c:pt idx="97">
                  <c:v>-78.606042299999999</c:v>
                </c:pt>
                <c:pt idx="98">
                  <c:v>-78.636889830000001</c:v>
                </c:pt>
                <c:pt idx="99">
                  <c:v>-78.669505029999996</c:v>
                </c:pt>
                <c:pt idx="100">
                  <c:v>-78.703970240000004</c:v>
                </c:pt>
                <c:pt idx="101">
                  <c:v>-78.740265699999995</c:v>
                </c:pt>
                <c:pt idx="102">
                  <c:v>-78.77835503</c:v>
                </c:pt>
                <c:pt idx="103">
                  <c:v>-78.818211759999997</c:v>
                </c:pt>
                <c:pt idx="104">
                  <c:v>-78.859931599999996</c:v>
                </c:pt>
                <c:pt idx="105">
                  <c:v>-78.90342321</c:v>
                </c:pt>
                <c:pt idx="106">
                  <c:v>-78.948749789999994</c:v>
                </c:pt>
                <c:pt idx="107">
                  <c:v>-78.995845200000005</c:v>
                </c:pt>
                <c:pt idx="108">
                  <c:v>-79.044658839999997</c:v>
                </c:pt>
                <c:pt idx="109">
                  <c:v>-79.095309909999997</c:v>
                </c:pt>
                <c:pt idx="110">
                  <c:v>-79.147730490000001</c:v>
                </c:pt>
                <c:pt idx="111">
                  <c:v>-79.202020349999998</c:v>
                </c:pt>
                <c:pt idx="112">
                  <c:v>-79.258101280000005</c:v>
                </c:pt>
                <c:pt idx="113">
                  <c:v>-79.315908710000002</c:v>
                </c:pt>
                <c:pt idx="114">
                  <c:v>-79.375567020000005</c:v>
                </c:pt>
                <c:pt idx="115">
                  <c:v>-79.436970220000006</c:v>
                </c:pt>
                <c:pt idx="116">
                  <c:v>-79.500171379999998</c:v>
                </c:pt>
                <c:pt idx="117">
                  <c:v>-79.565132989999995</c:v>
                </c:pt>
                <c:pt idx="118">
                  <c:v>-79.631865070000003</c:v>
                </c:pt>
                <c:pt idx="119">
                  <c:v>-79.700344369999996</c:v>
                </c:pt>
                <c:pt idx="120">
                  <c:v>-79.770674189999994</c:v>
                </c:pt>
                <c:pt idx="121">
                  <c:v>-79.842751179999993</c:v>
                </c:pt>
                <c:pt idx="122">
                  <c:v>-79.916513809999998</c:v>
                </c:pt>
                <c:pt idx="123">
                  <c:v>-79.992015219999999</c:v>
                </c:pt>
                <c:pt idx="124">
                  <c:v>-80.069159819999996</c:v>
                </c:pt>
                <c:pt idx="125">
                  <c:v>-80.148104979999999</c:v>
                </c:pt>
                <c:pt idx="126">
                  <c:v>-80.2286766</c:v>
                </c:pt>
                <c:pt idx="127">
                  <c:v>-80.310887780000002</c:v>
                </c:pt>
                <c:pt idx="128">
                  <c:v>-80.394770550000004</c:v>
                </c:pt>
                <c:pt idx="129">
                  <c:v>-80.480376739999997</c:v>
                </c:pt>
                <c:pt idx="130">
                  <c:v>-80.567600720000002</c:v>
                </c:pt>
                <c:pt idx="131">
                  <c:v>-80.656399840000006</c:v>
                </c:pt>
                <c:pt idx="132">
                  <c:v>-80.746745849999996</c:v>
                </c:pt>
                <c:pt idx="133">
                  <c:v>-80.83865625</c:v>
                </c:pt>
                <c:pt idx="134">
                  <c:v>-80.932177409999994</c:v>
                </c:pt>
                <c:pt idx="135">
                  <c:v>-81.027189269999994</c:v>
                </c:pt>
                <c:pt idx="136">
                  <c:v>-81.123624559999996</c:v>
                </c:pt>
                <c:pt idx="137">
                  <c:v>-81.22145639</c:v>
                </c:pt>
                <c:pt idx="138">
                  <c:v>-81.320730470000001</c:v>
                </c:pt>
                <c:pt idx="139">
                  <c:v>-81.421345299999999</c:v>
                </c:pt>
                <c:pt idx="140">
                  <c:v>-81.523497129999996</c:v>
                </c:pt>
                <c:pt idx="141">
                  <c:v>-81.626937069999997</c:v>
                </c:pt>
                <c:pt idx="142">
                  <c:v>-81.731637090000007</c:v>
                </c:pt>
                <c:pt idx="143">
                  <c:v>-81.837617289999997</c:v>
                </c:pt>
                <c:pt idx="144">
                  <c:v>-81.944927039999996</c:v>
                </c:pt>
                <c:pt idx="145">
                  <c:v>-82.053427569999997</c:v>
                </c:pt>
                <c:pt idx="146">
                  <c:v>-82.163046230000006</c:v>
                </c:pt>
                <c:pt idx="147">
                  <c:v>-82.273759690000006</c:v>
                </c:pt>
                <c:pt idx="148">
                  <c:v>-82.385629800000004</c:v>
                </c:pt>
                <c:pt idx="149">
                  <c:v>-82.498551460000002</c:v>
                </c:pt>
                <c:pt idx="150">
                  <c:v>-82.612746130000005</c:v>
                </c:pt>
                <c:pt idx="151">
                  <c:v>-82.727774049999994</c:v>
                </c:pt>
                <c:pt idx="152">
                  <c:v>-82.843962520000005</c:v>
                </c:pt>
                <c:pt idx="153">
                  <c:v>-82.961055029999997</c:v>
                </c:pt>
                <c:pt idx="154">
                  <c:v>-83.079038859999997</c:v>
                </c:pt>
                <c:pt idx="155">
                  <c:v>-83.197941869999994</c:v>
                </c:pt>
                <c:pt idx="156">
                  <c:v>-83.317940789999994</c:v>
                </c:pt>
                <c:pt idx="157">
                  <c:v>-83.439040169999998</c:v>
                </c:pt>
                <c:pt idx="158">
                  <c:v>-83.560954510000002</c:v>
                </c:pt>
                <c:pt idx="159">
                  <c:v>-83.683382890000004</c:v>
                </c:pt>
                <c:pt idx="160">
                  <c:v>-83.76209618</c:v>
                </c:pt>
                <c:pt idx="161">
                  <c:v>-83.840892240000002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08-4611-92F1-D10E1B969536}"/>
            </c:ext>
          </c:extLst>
        </c:ser>
        <c:ser>
          <c:idx val="2"/>
          <c:order val="1"/>
          <c:marker>
            <c:symbol val="none"/>
          </c:marker>
          <c:xVal>
            <c:numRef>
              <c:f>BeachMarksvsPrediction!$H$9:$H$171</c:f>
              <c:numCache>
                <c:formatCode>0.00E+00</c:formatCode>
                <c:ptCount val="163"/>
                <c:pt idx="0">
                  <c:v>7.3299167509999998</c:v>
                </c:pt>
                <c:pt idx="1">
                  <c:v>7.3177793160000002</c:v>
                </c:pt>
                <c:pt idx="2">
                  <c:v>7.2986649200000002</c:v>
                </c:pt>
                <c:pt idx="3">
                  <c:v>7.2768546829999998</c:v>
                </c:pt>
                <c:pt idx="4">
                  <c:v>7.2520946339999997</c:v>
                </c:pt>
                <c:pt idx="5">
                  <c:v>7.2239846810000001</c:v>
                </c:pt>
                <c:pt idx="6">
                  <c:v>7.1922053430000004</c:v>
                </c:pt>
                <c:pt idx="7">
                  <c:v>7.1569103280000004</c:v>
                </c:pt>
                <c:pt idx="8">
                  <c:v>7.118348192</c:v>
                </c:pt>
                <c:pt idx="9">
                  <c:v>7.0767759899999998</c:v>
                </c:pt>
                <c:pt idx="10">
                  <c:v>7.0325206480000002</c:v>
                </c:pt>
                <c:pt idx="11">
                  <c:v>6.9856097970000004</c:v>
                </c:pt>
                <c:pt idx="12">
                  <c:v>6.9361770869999999</c:v>
                </c:pt>
                <c:pt idx="13">
                  <c:v>6.8842904640000002</c:v>
                </c:pt>
                <c:pt idx="14">
                  <c:v>6.8300344800000001</c:v>
                </c:pt>
                <c:pt idx="15">
                  <c:v>6.7733878900000004</c:v>
                </c:pt>
                <c:pt idx="16">
                  <c:v>6.7145359249999998</c:v>
                </c:pt>
                <c:pt idx="17">
                  <c:v>6.6535042950000003</c:v>
                </c:pt>
                <c:pt idx="18">
                  <c:v>6.5903324320000003</c:v>
                </c:pt>
                <c:pt idx="19">
                  <c:v>6.5250163409999997</c:v>
                </c:pt>
                <c:pt idx="20">
                  <c:v>6.4576710149999998</c:v>
                </c:pt>
                <c:pt idx="21">
                  <c:v>6.388279668</c:v>
                </c:pt>
                <c:pt idx="22">
                  <c:v>6.3169367440000004</c:v>
                </c:pt>
                <c:pt idx="23">
                  <c:v>6.2436425409999998</c:v>
                </c:pt>
                <c:pt idx="24">
                  <c:v>6.1685248450000003</c:v>
                </c:pt>
                <c:pt idx="25">
                  <c:v>6.0913958609999996</c:v>
                </c:pt>
                <c:pt idx="26">
                  <c:v>6.0125049949999996</c:v>
                </c:pt>
                <c:pt idx="27">
                  <c:v>5.9317962419999999</c:v>
                </c:pt>
                <c:pt idx="28">
                  <c:v>5.8493058219999998</c:v>
                </c:pt>
                <c:pt idx="29">
                  <c:v>5.7651148240000003</c:v>
                </c:pt>
                <c:pt idx="30">
                  <c:v>5.6791340359999998</c:v>
                </c:pt>
                <c:pt idx="31">
                  <c:v>5.5915409450000002</c:v>
                </c:pt>
                <c:pt idx="32">
                  <c:v>5.5023419049999998</c:v>
                </c:pt>
                <c:pt idx="33">
                  <c:v>5.4115665149999996</c:v>
                </c:pt>
                <c:pt idx="34">
                  <c:v>5.3192874120000004</c:v>
                </c:pt>
                <c:pt idx="35">
                  <c:v>5.2253948340000003</c:v>
                </c:pt>
                <c:pt idx="36">
                  <c:v>5.1301198130000003</c:v>
                </c:pt>
                <c:pt idx="37">
                  <c:v>5.0334372209999998</c:v>
                </c:pt>
                <c:pt idx="38">
                  <c:v>4.9353614940000003</c:v>
                </c:pt>
                <c:pt idx="39">
                  <c:v>4.835858462</c:v>
                </c:pt>
                <c:pt idx="40">
                  <c:v>4.7350819050000004</c:v>
                </c:pt>
                <c:pt idx="41">
                  <c:v>4.6329557780000004</c:v>
                </c:pt>
                <c:pt idx="42">
                  <c:v>4.529669406</c:v>
                </c:pt>
                <c:pt idx="43">
                  <c:v>4.4251633630000002</c:v>
                </c:pt>
                <c:pt idx="44">
                  <c:v>4.3195905430000003</c:v>
                </c:pt>
                <c:pt idx="45">
                  <c:v>4.2127543230000004</c:v>
                </c:pt>
                <c:pt idx="46">
                  <c:v>4.1049156309999999</c:v>
                </c:pt>
                <c:pt idx="47">
                  <c:v>3.9960813659999999</c:v>
                </c:pt>
                <c:pt idx="48">
                  <c:v>3.8862321579999999</c:v>
                </c:pt>
                <c:pt idx="49">
                  <c:v>3.7753187929999998</c:v>
                </c:pt>
                <c:pt idx="50">
                  <c:v>3.663491241</c:v>
                </c:pt>
                <c:pt idx="51">
                  <c:v>3.550810426</c:v>
                </c:pt>
                <c:pt idx="52">
                  <c:v>3.4373152220000001</c:v>
                </c:pt>
                <c:pt idx="53">
                  <c:v>3.3229847619999999</c:v>
                </c:pt>
                <c:pt idx="54">
                  <c:v>3.207765003</c:v>
                </c:pt>
                <c:pt idx="55">
                  <c:v>3.0918074720000002</c:v>
                </c:pt>
                <c:pt idx="56">
                  <c:v>2.9751944560000001</c:v>
                </c:pt>
                <c:pt idx="57">
                  <c:v>2.857956561</c:v>
                </c:pt>
                <c:pt idx="58">
                  <c:v>2.7400366730000001</c:v>
                </c:pt>
                <c:pt idx="59">
                  <c:v>2.6215525</c:v>
                </c:pt>
                <c:pt idx="60">
                  <c:v>2.5022663289999998</c:v>
                </c:pt>
                <c:pt idx="61">
                  <c:v>2.3824623969999998</c:v>
                </c:pt>
                <c:pt idx="62">
                  <c:v>2.2621633860000001</c:v>
                </c:pt>
                <c:pt idx="63">
                  <c:v>2.1413403340000001</c:v>
                </c:pt>
                <c:pt idx="64">
                  <c:v>2.0201807299999999</c:v>
                </c:pt>
                <c:pt idx="65">
                  <c:v>1.898375318</c:v>
                </c:pt>
                <c:pt idx="66">
                  <c:v>1.7763014370000001</c:v>
                </c:pt>
                <c:pt idx="67">
                  <c:v>1.6536579709999999</c:v>
                </c:pt>
                <c:pt idx="68">
                  <c:v>1.5307124889999999</c:v>
                </c:pt>
                <c:pt idx="69">
                  <c:v>1.4075030959999999</c:v>
                </c:pt>
                <c:pt idx="70">
                  <c:v>1.284055524</c:v>
                </c:pt>
                <c:pt idx="71">
                  <c:v>1.1603193389999999</c:v>
                </c:pt>
                <c:pt idx="72">
                  <c:v>1.036150852</c:v>
                </c:pt>
                <c:pt idx="73">
                  <c:v>0.91181802639999998</c:v>
                </c:pt>
                <c:pt idx="74">
                  <c:v>0.78735713910000005</c:v>
                </c:pt>
                <c:pt idx="75">
                  <c:v>0.66279286699999995</c:v>
                </c:pt>
                <c:pt idx="76">
                  <c:v>0.53799872699999995</c:v>
                </c:pt>
                <c:pt idx="77">
                  <c:v>0.41317160730000002</c:v>
                </c:pt>
                <c:pt idx="78">
                  <c:v>0.28823176519999999</c:v>
                </c:pt>
                <c:pt idx="79">
                  <c:v>0.16314324420000001</c:v>
                </c:pt>
                <c:pt idx="80">
                  <c:v>3.8090058109999998E-2</c:v>
                </c:pt>
                <c:pt idx="81">
                  <c:v>-8.6955621100000005E-2</c:v>
                </c:pt>
                <c:pt idx="82">
                  <c:v>-0.21193986170000001</c:v>
                </c:pt>
                <c:pt idx="83">
                  <c:v>-0.33689355129999998</c:v>
                </c:pt>
                <c:pt idx="84">
                  <c:v>-0.46183286099999998</c:v>
                </c:pt>
                <c:pt idx="85">
                  <c:v>-0.58664946929999995</c:v>
                </c:pt>
                <c:pt idx="86">
                  <c:v>-0.71137080819999998</c:v>
                </c:pt>
                <c:pt idx="87">
                  <c:v>-0.83592194860000002</c:v>
                </c:pt>
                <c:pt idx="88">
                  <c:v>-0.96030058029999998</c:v>
                </c:pt>
                <c:pt idx="89">
                  <c:v>-1.0843960530000001</c:v>
                </c:pt>
                <c:pt idx="90">
                  <c:v>-1.2084125750000001</c:v>
                </c:pt>
                <c:pt idx="91">
                  <c:v>-1.332085419</c:v>
                </c:pt>
                <c:pt idx="92">
                  <c:v>-1.4554512020000001</c:v>
                </c:pt>
                <c:pt idx="93">
                  <c:v>-1.5785069140000001</c:v>
                </c:pt>
                <c:pt idx="94">
                  <c:v>-1.701143538</c:v>
                </c:pt>
                <c:pt idx="95">
                  <c:v>-1.8235624479999999</c:v>
                </c:pt>
                <c:pt idx="96">
                  <c:v>-1.945542436</c:v>
                </c:pt>
                <c:pt idx="97">
                  <c:v>-2.067113237</c:v>
                </c:pt>
                <c:pt idx="98">
                  <c:v>-2.1882180550000001</c:v>
                </c:pt>
                <c:pt idx="99">
                  <c:v>-2.3087172200000001</c:v>
                </c:pt>
                <c:pt idx="100">
                  <c:v>-2.4288585469999999</c:v>
                </c:pt>
                <c:pt idx="101">
                  <c:v>-2.5485013300000001</c:v>
                </c:pt>
                <c:pt idx="102">
                  <c:v>-2.6674758609999998</c:v>
                </c:pt>
                <c:pt idx="103">
                  <c:v>-2.7856874789999999</c:v>
                </c:pt>
                <c:pt idx="104">
                  <c:v>-2.9034167800000001</c:v>
                </c:pt>
                <c:pt idx="105">
                  <c:v>-3.0203984460000002</c:v>
                </c:pt>
                <c:pt idx="106">
                  <c:v>-3.1367961040000001</c:v>
                </c:pt>
                <c:pt idx="107">
                  <c:v>-3.2524153039999999</c:v>
                </c:pt>
                <c:pt idx="108">
                  <c:v>-3.3671093829999998</c:v>
                </c:pt>
                <c:pt idx="109">
                  <c:v>-3.4811252819999998</c:v>
                </c:pt>
                <c:pt idx="110">
                  <c:v>-3.594250545</c:v>
                </c:pt>
                <c:pt idx="111">
                  <c:v>-3.7066341559999998</c:v>
                </c:pt>
                <c:pt idx="112">
                  <c:v>-3.818057692</c:v>
                </c:pt>
                <c:pt idx="113">
                  <c:v>-3.9283760870000002</c:v>
                </c:pt>
                <c:pt idx="114">
                  <c:v>-4.0378276819999996</c:v>
                </c:pt>
                <c:pt idx="115">
                  <c:v>-4.1462129499999998</c:v>
                </c:pt>
                <c:pt idx="116">
                  <c:v>-4.2536074250000002</c:v>
                </c:pt>
                <c:pt idx="117">
                  <c:v>-4.35990448</c:v>
                </c:pt>
                <c:pt idx="118">
                  <c:v>-4.4650708999999997</c:v>
                </c:pt>
                <c:pt idx="119">
                  <c:v>-4.5690219040000004</c:v>
                </c:pt>
                <c:pt idx="120">
                  <c:v>-4.6718784189999996</c:v>
                </c:pt>
                <c:pt idx="121">
                  <c:v>-4.7734702819999999</c:v>
                </c:pt>
                <c:pt idx="122">
                  <c:v>-4.8737067200000004</c:v>
                </c:pt>
                <c:pt idx="123">
                  <c:v>-4.9726449590000001</c:v>
                </c:pt>
                <c:pt idx="124">
                  <c:v>-5.0701416879999996</c:v>
                </c:pt>
                <c:pt idx="125">
                  <c:v>-5.166378205</c:v>
                </c:pt>
                <c:pt idx="126">
                  <c:v>-5.2611141459999997</c:v>
                </c:pt>
                <c:pt idx="127">
                  <c:v>-5.354336354</c:v>
                </c:pt>
                <c:pt idx="128">
                  <c:v>-5.4460475519999996</c:v>
                </c:pt>
                <c:pt idx="129">
                  <c:v>-5.5362706900000003</c:v>
                </c:pt>
                <c:pt idx="130">
                  <c:v>-5.6248694930000003</c:v>
                </c:pt>
                <c:pt idx="131">
                  <c:v>-5.7117926260000003</c:v>
                </c:pt>
                <c:pt idx="132">
                  <c:v>-5.7970106169999998</c:v>
                </c:pt>
                <c:pt idx="133">
                  <c:v>-5.8805315159999996</c:v>
                </c:pt>
                <c:pt idx="134">
                  <c:v>-5.9623736540000003</c:v>
                </c:pt>
                <c:pt idx="135">
                  <c:v>-6.0424062200000002</c:v>
                </c:pt>
                <c:pt idx="136">
                  <c:v>-6.1205573749999997</c:v>
                </c:pt>
                <c:pt idx="137">
                  <c:v>-6.1967966990000001</c:v>
                </c:pt>
                <c:pt idx="138">
                  <c:v>-6.2711507690000001</c:v>
                </c:pt>
                <c:pt idx="139">
                  <c:v>-6.3435313239999997</c:v>
                </c:pt>
                <c:pt idx="140">
                  <c:v>-6.4140626860000003</c:v>
                </c:pt>
                <c:pt idx="141">
                  <c:v>-6.4825503329999998</c:v>
                </c:pt>
                <c:pt idx="142">
                  <c:v>-6.5489613479999997</c:v>
                </c:pt>
                <c:pt idx="143">
                  <c:v>-6.6132872340000004</c:v>
                </c:pt>
                <c:pt idx="144">
                  <c:v>-6.6755276910000001</c:v>
                </c:pt>
                <c:pt idx="145">
                  <c:v>-6.7355646809999996</c:v>
                </c:pt>
                <c:pt idx="146">
                  <c:v>-6.7933203989999997</c:v>
                </c:pt>
                <c:pt idx="147">
                  <c:v>-6.848736626</c:v>
                </c:pt>
                <c:pt idx="148">
                  <c:v>-6.9017771259999998</c:v>
                </c:pt>
                <c:pt idx="149">
                  <c:v>-6.9523092330000003</c:v>
                </c:pt>
                <c:pt idx="150">
                  <c:v>-7.0003531920000004</c:v>
                </c:pt>
                <c:pt idx="151">
                  <c:v>-7.0456602220000004</c:v>
                </c:pt>
                <c:pt idx="152">
                  <c:v>-7.0883062990000001</c:v>
                </c:pt>
                <c:pt idx="153">
                  <c:v>-7.1280979750000002</c:v>
                </c:pt>
                <c:pt idx="154">
                  <c:v>-7.1648366870000002</c:v>
                </c:pt>
                <c:pt idx="155">
                  <c:v>-7.1981888300000003</c:v>
                </c:pt>
                <c:pt idx="156">
                  <c:v>-7.2277368419999997</c:v>
                </c:pt>
                <c:pt idx="157">
                  <c:v>-7.253060971</c:v>
                </c:pt>
                <c:pt idx="158">
                  <c:v>-7.2740541419999998</c:v>
                </c:pt>
                <c:pt idx="159">
                  <c:v>-7.2915807279999996</c:v>
                </c:pt>
                <c:pt idx="160">
                  <c:v>-7.3016372260000004</c:v>
                </c:pt>
                <c:pt idx="161">
                  <c:v>-7.3110830059999996</c:v>
                </c:pt>
              </c:numCache>
            </c:numRef>
          </c:xVal>
          <c:yVal>
            <c:numRef>
              <c:f>BeachMarksvsPrediction!$I$9:$I$171</c:f>
              <c:numCache>
                <c:formatCode>0.00E+00</c:formatCode>
                <c:ptCount val="163"/>
                <c:pt idx="0">
                  <c:v>-83.8301546</c:v>
                </c:pt>
                <c:pt idx="1">
                  <c:v>-83.742580689999997</c:v>
                </c:pt>
                <c:pt idx="2">
                  <c:v>-83.618970970000007</c:v>
                </c:pt>
                <c:pt idx="3">
                  <c:v>-83.495773490000005</c:v>
                </c:pt>
                <c:pt idx="4">
                  <c:v>-83.373036549999995</c:v>
                </c:pt>
                <c:pt idx="5">
                  <c:v>-83.251232950000002</c:v>
                </c:pt>
                <c:pt idx="6">
                  <c:v>-83.130233380000007</c:v>
                </c:pt>
                <c:pt idx="7">
                  <c:v>-83.010236140000004</c:v>
                </c:pt>
                <c:pt idx="8">
                  <c:v>-82.891240550000006</c:v>
                </c:pt>
                <c:pt idx="9">
                  <c:v>-82.773159460000002</c:v>
                </c:pt>
                <c:pt idx="10">
                  <c:v>-82.656274780000004</c:v>
                </c:pt>
                <c:pt idx="11">
                  <c:v>-82.540300819999999</c:v>
                </c:pt>
                <c:pt idx="12">
                  <c:v>-82.425387700000002</c:v>
                </c:pt>
                <c:pt idx="13">
                  <c:v>-82.311558660000003</c:v>
                </c:pt>
                <c:pt idx="14">
                  <c:v>-82.198892749999999</c:v>
                </c:pt>
                <c:pt idx="15">
                  <c:v>-82.087245890000005</c:v>
                </c:pt>
                <c:pt idx="16">
                  <c:v>-81.976870340000005</c:v>
                </c:pt>
                <c:pt idx="17">
                  <c:v>-81.867711600000007</c:v>
                </c:pt>
                <c:pt idx="18">
                  <c:v>-81.759769059999996</c:v>
                </c:pt>
                <c:pt idx="19">
                  <c:v>-81.652996560000005</c:v>
                </c:pt>
                <c:pt idx="20">
                  <c:v>-81.54754638</c:v>
                </c:pt>
                <c:pt idx="21">
                  <c:v>-81.44336534</c:v>
                </c:pt>
                <c:pt idx="22">
                  <c:v>-81.340568320000003</c:v>
                </c:pt>
                <c:pt idx="23">
                  <c:v>-81.23913435</c:v>
                </c:pt>
                <c:pt idx="24">
                  <c:v>-81.139225229999994</c:v>
                </c:pt>
                <c:pt idx="25">
                  <c:v>-81.040601899999999</c:v>
                </c:pt>
                <c:pt idx="26">
                  <c:v>-80.943581440000003</c:v>
                </c:pt>
                <c:pt idx="27">
                  <c:v>-80.848078319999999</c:v>
                </c:pt>
                <c:pt idx="28">
                  <c:v>-80.754106410000006</c:v>
                </c:pt>
                <c:pt idx="29">
                  <c:v>-80.661719649999995</c:v>
                </c:pt>
                <c:pt idx="30">
                  <c:v>-80.570795320000002</c:v>
                </c:pt>
                <c:pt idx="31">
                  <c:v>-80.481500299999993</c:v>
                </c:pt>
                <c:pt idx="32">
                  <c:v>-80.393820840000004</c:v>
                </c:pt>
                <c:pt idx="33">
                  <c:v>-80.30777071</c:v>
                </c:pt>
                <c:pt idx="34">
                  <c:v>-80.223406030000007</c:v>
                </c:pt>
                <c:pt idx="35">
                  <c:v>-80.140620010000006</c:v>
                </c:pt>
                <c:pt idx="36">
                  <c:v>-80.059598609999995</c:v>
                </c:pt>
                <c:pt idx="37">
                  <c:v>-79.980298959999999</c:v>
                </c:pt>
                <c:pt idx="38">
                  <c:v>-79.902717460000005</c:v>
                </c:pt>
                <c:pt idx="39">
                  <c:v>-79.826815179999997</c:v>
                </c:pt>
                <c:pt idx="40">
                  <c:v>-79.752689119999999</c:v>
                </c:pt>
                <c:pt idx="41">
                  <c:v>-79.680265419999998</c:v>
                </c:pt>
                <c:pt idx="42">
                  <c:v>-79.609662049999997</c:v>
                </c:pt>
                <c:pt idx="43">
                  <c:v>-79.540824110000003</c:v>
                </c:pt>
                <c:pt idx="44">
                  <c:v>-79.473829749999993</c:v>
                </c:pt>
                <c:pt idx="45">
                  <c:v>-79.408534180000004</c:v>
                </c:pt>
                <c:pt idx="46">
                  <c:v>-79.345074650000001</c:v>
                </c:pt>
                <c:pt idx="47">
                  <c:v>-79.283433759999994</c:v>
                </c:pt>
                <c:pt idx="48">
                  <c:v>-79.223588179999993</c:v>
                </c:pt>
                <c:pt idx="49">
                  <c:v>-79.165506519999994</c:v>
                </c:pt>
                <c:pt idx="50">
                  <c:v>-79.109258890000007</c:v>
                </c:pt>
                <c:pt idx="51">
                  <c:v>-79.054853620000003</c:v>
                </c:pt>
                <c:pt idx="52">
                  <c:v>-79.002280450000001</c:v>
                </c:pt>
                <c:pt idx="53">
                  <c:v>-78.951511420000003</c:v>
                </c:pt>
                <c:pt idx="54">
                  <c:v>-78.902518909999998</c:v>
                </c:pt>
                <c:pt idx="55">
                  <c:v>-78.855363299999993</c:v>
                </c:pt>
                <c:pt idx="56">
                  <c:v>-78.810064679999996</c:v>
                </c:pt>
                <c:pt idx="57">
                  <c:v>-78.766618300000005</c:v>
                </c:pt>
                <c:pt idx="58">
                  <c:v>-78.724988670000002</c:v>
                </c:pt>
                <c:pt idx="59">
                  <c:v>-78.685204639999995</c:v>
                </c:pt>
                <c:pt idx="60">
                  <c:v>-78.647185109999995</c:v>
                </c:pt>
                <c:pt idx="61">
                  <c:v>-78.611020420000003</c:v>
                </c:pt>
                <c:pt idx="62">
                  <c:v>-78.576709940000001</c:v>
                </c:pt>
                <c:pt idx="63">
                  <c:v>-78.544233800000001</c:v>
                </c:pt>
                <c:pt idx="64">
                  <c:v>-78.513625110000007</c:v>
                </c:pt>
                <c:pt idx="65">
                  <c:v>-78.484799730000006</c:v>
                </c:pt>
                <c:pt idx="66">
                  <c:v>-78.457841540000004</c:v>
                </c:pt>
                <c:pt idx="67">
                  <c:v>-78.432673870000002</c:v>
                </c:pt>
                <c:pt idx="68">
                  <c:v>-78.409337730000004</c:v>
                </c:pt>
                <c:pt idx="69">
                  <c:v>-78.387826540000006</c:v>
                </c:pt>
                <c:pt idx="70">
                  <c:v>-78.368138369999997</c:v>
                </c:pt>
                <c:pt idx="71">
                  <c:v>-78.350266669999996</c:v>
                </c:pt>
                <c:pt idx="72">
                  <c:v>-78.334195460000004</c:v>
                </c:pt>
                <c:pt idx="73">
                  <c:v>-78.319955460000003</c:v>
                </c:pt>
                <c:pt idx="74">
                  <c:v>-78.307544500000006</c:v>
                </c:pt>
                <c:pt idx="75">
                  <c:v>-78.296965009999994</c:v>
                </c:pt>
                <c:pt idx="76">
                  <c:v>-78.288208490000002</c:v>
                </c:pt>
                <c:pt idx="77">
                  <c:v>-78.281287250000005</c:v>
                </c:pt>
                <c:pt idx="78">
                  <c:v>-78.276188320000003</c:v>
                </c:pt>
                <c:pt idx="79">
                  <c:v>-78.272902689999995</c:v>
                </c:pt>
                <c:pt idx="80">
                  <c:v>-78.271431840000005</c:v>
                </c:pt>
                <c:pt idx="81">
                  <c:v>-78.271778940000004</c:v>
                </c:pt>
                <c:pt idx="82">
                  <c:v>-78.273947969999995</c:v>
                </c:pt>
                <c:pt idx="83">
                  <c:v>-78.27793638</c:v>
                </c:pt>
                <c:pt idx="84">
                  <c:v>-78.283751859999995</c:v>
                </c:pt>
                <c:pt idx="85">
                  <c:v>-78.291396340000006</c:v>
                </c:pt>
                <c:pt idx="86">
                  <c:v>-78.300873089999996</c:v>
                </c:pt>
                <c:pt idx="87">
                  <c:v>-78.312171329999998</c:v>
                </c:pt>
                <c:pt idx="88">
                  <c:v>-78.325290039999999</c:v>
                </c:pt>
                <c:pt idx="89">
                  <c:v>-78.340225270000005</c:v>
                </c:pt>
                <c:pt idx="90">
                  <c:v>-78.357012670000003</c:v>
                </c:pt>
                <c:pt idx="91">
                  <c:v>-78.375621719999998</c:v>
                </c:pt>
                <c:pt idx="92">
                  <c:v>-78.396056220000006</c:v>
                </c:pt>
                <c:pt idx="93">
                  <c:v>-78.418315730000003</c:v>
                </c:pt>
                <c:pt idx="94">
                  <c:v>-78.442379430000003</c:v>
                </c:pt>
                <c:pt idx="95">
                  <c:v>-78.468294110000002</c:v>
                </c:pt>
                <c:pt idx="96">
                  <c:v>-78.49602385</c:v>
                </c:pt>
                <c:pt idx="97">
                  <c:v>-78.525584289999998</c:v>
                </c:pt>
                <c:pt idx="98">
                  <c:v>-78.556972189999996</c:v>
                </c:pt>
                <c:pt idx="99">
                  <c:v>-78.590158599999995</c:v>
                </c:pt>
                <c:pt idx="100">
                  <c:v>-78.625223629999994</c:v>
                </c:pt>
                <c:pt idx="101">
                  <c:v>-78.66214386</c:v>
                </c:pt>
                <c:pt idx="102">
                  <c:v>-78.700880420000004</c:v>
                </c:pt>
                <c:pt idx="103">
                  <c:v>-78.741406449999999</c:v>
                </c:pt>
                <c:pt idx="104">
                  <c:v>-78.783821020000005</c:v>
                </c:pt>
                <c:pt idx="105">
                  <c:v>-78.82803389</c:v>
                </c:pt>
                <c:pt idx="106">
                  <c:v>-78.874110560000005</c:v>
                </c:pt>
                <c:pt idx="107">
                  <c:v>-78.921983879999999</c:v>
                </c:pt>
                <c:pt idx="108">
                  <c:v>-78.971600769999995</c:v>
                </c:pt>
                <c:pt idx="109">
                  <c:v>-79.023080010000001</c:v>
                </c:pt>
                <c:pt idx="110">
                  <c:v>-79.076351070000001</c:v>
                </c:pt>
                <c:pt idx="111">
                  <c:v>-79.131513429999998</c:v>
                </c:pt>
                <c:pt idx="112">
                  <c:v>-79.18848654</c:v>
                </c:pt>
                <c:pt idx="113">
                  <c:v>-79.247205370000003</c:v>
                </c:pt>
                <c:pt idx="114">
                  <c:v>-79.307798890000001</c:v>
                </c:pt>
                <c:pt idx="115">
                  <c:v>-79.370162800000003</c:v>
                </c:pt>
                <c:pt idx="116">
                  <c:v>-79.434352390000001</c:v>
                </c:pt>
                <c:pt idx="117">
                  <c:v>-79.500328210000006</c:v>
                </c:pt>
                <c:pt idx="118">
                  <c:v>-79.568096370000006</c:v>
                </c:pt>
                <c:pt idx="119">
                  <c:v>-79.63762844</c:v>
                </c:pt>
                <c:pt idx="120">
                  <c:v>-79.709025769999997</c:v>
                </c:pt>
                <c:pt idx="121">
                  <c:v>-79.782183219999993</c:v>
                </c:pt>
                <c:pt idx="122">
                  <c:v>-79.857040040000001</c:v>
                </c:pt>
                <c:pt idx="123">
                  <c:v>-79.933651830000002</c:v>
                </c:pt>
                <c:pt idx="124">
                  <c:v>-80.011921959999995</c:v>
                </c:pt>
                <c:pt idx="125">
                  <c:v>-80.092009189999999</c:v>
                </c:pt>
                <c:pt idx="126">
                  <c:v>-80.17373637</c:v>
                </c:pt>
                <c:pt idx="127">
                  <c:v>-80.25711527</c:v>
                </c:pt>
                <c:pt idx="128">
                  <c:v>-80.342175909999995</c:v>
                </c:pt>
                <c:pt idx="129">
                  <c:v>-80.428968429999998</c:v>
                </c:pt>
                <c:pt idx="130">
                  <c:v>-80.51738417</c:v>
                </c:pt>
                <c:pt idx="131">
                  <c:v>-80.60737949</c:v>
                </c:pt>
                <c:pt idx="132">
                  <c:v>-80.698926599999993</c:v>
                </c:pt>
                <c:pt idx="133">
                  <c:v>-80.792045239999993</c:v>
                </c:pt>
                <c:pt idx="134">
                  <c:v>-80.886784800000001</c:v>
                </c:pt>
                <c:pt idx="135">
                  <c:v>-80.983026379999998</c:v>
                </c:pt>
                <c:pt idx="136">
                  <c:v>-81.080703409999998</c:v>
                </c:pt>
                <c:pt idx="137">
                  <c:v>-81.179787829999995</c:v>
                </c:pt>
                <c:pt idx="138">
                  <c:v>-81.280323559999999</c:v>
                </c:pt>
                <c:pt idx="139">
                  <c:v>-81.382206600000004</c:v>
                </c:pt>
                <c:pt idx="140">
                  <c:v>-81.485636869999993</c:v>
                </c:pt>
                <c:pt idx="141">
                  <c:v>-81.590365660000003</c:v>
                </c:pt>
                <c:pt idx="142">
                  <c:v>-81.696367749999993</c:v>
                </c:pt>
                <c:pt idx="143">
                  <c:v>-81.803665850000002</c:v>
                </c:pt>
                <c:pt idx="144">
                  <c:v>-81.912310820000002</c:v>
                </c:pt>
                <c:pt idx="145">
                  <c:v>-82.022161130000001</c:v>
                </c:pt>
                <c:pt idx="146">
                  <c:v>-82.133141050000006</c:v>
                </c:pt>
                <c:pt idx="147">
                  <c:v>-82.245226000000002</c:v>
                </c:pt>
                <c:pt idx="148">
                  <c:v>-82.358480049999997</c:v>
                </c:pt>
                <c:pt idx="149">
                  <c:v>-82.472801469999993</c:v>
                </c:pt>
                <c:pt idx="150">
                  <c:v>-82.588421710000006</c:v>
                </c:pt>
                <c:pt idx="151">
                  <c:v>-82.704903009999995</c:v>
                </c:pt>
                <c:pt idx="152">
                  <c:v>-82.82258023</c:v>
                </c:pt>
                <c:pt idx="153">
                  <c:v>-82.941190989999996</c:v>
                </c:pt>
                <c:pt idx="154">
                  <c:v>-83.060711510000004</c:v>
                </c:pt>
                <c:pt idx="155">
                  <c:v>-83.1811522</c:v>
                </c:pt>
                <c:pt idx="156">
                  <c:v>-83.302671880000005</c:v>
                </c:pt>
                <c:pt idx="157">
                  <c:v>-83.425261860000006</c:v>
                </c:pt>
                <c:pt idx="158">
                  <c:v>-83.548631799999995</c:v>
                </c:pt>
                <c:pt idx="159">
                  <c:v>-83.672482720000005</c:v>
                </c:pt>
                <c:pt idx="160">
                  <c:v>-83.752103500000004</c:v>
                </c:pt>
                <c:pt idx="161">
                  <c:v>-83.831799250000003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08-4611-92F1-D10E1B969536}"/>
            </c:ext>
          </c:extLst>
        </c:ser>
        <c:ser>
          <c:idx val="0"/>
          <c:order val="2"/>
          <c:marker>
            <c:symbol val="none"/>
          </c:marker>
          <c:xVal>
            <c:numRef>
              <c:f>BeachMarksvsPrediction!$B$9:$B$171</c:f>
              <c:numCache>
                <c:formatCode>0.00E+00</c:formatCode>
                <c:ptCount val="163"/>
                <c:pt idx="0">
                  <c:v>6.2631103030000004</c:v>
                </c:pt>
                <c:pt idx="1">
                  <c:v>6.2552825790000002</c:v>
                </c:pt>
                <c:pt idx="2">
                  <c:v>6.2445322540000001</c:v>
                </c:pt>
                <c:pt idx="3">
                  <c:v>6.2308685410000004</c:v>
                </c:pt>
                <c:pt idx="4">
                  <c:v>6.2143691529999998</c:v>
                </c:pt>
                <c:pt idx="5">
                  <c:v>6.1949968960000001</c:v>
                </c:pt>
                <c:pt idx="6">
                  <c:v>6.1729235420000004</c:v>
                </c:pt>
                <c:pt idx="7">
                  <c:v>6.1480347230000003</c:v>
                </c:pt>
                <c:pt idx="8">
                  <c:v>6.1204778879999999</c:v>
                </c:pt>
                <c:pt idx="9">
                  <c:v>6.0901500989999997</c:v>
                </c:pt>
                <c:pt idx="10">
                  <c:v>6.0573961250000004</c:v>
                </c:pt>
                <c:pt idx="11">
                  <c:v>6.0219422619999996</c:v>
                </c:pt>
                <c:pt idx="12">
                  <c:v>5.9838516569999998</c:v>
                </c:pt>
                <c:pt idx="13">
                  <c:v>5.9434140219999998</c:v>
                </c:pt>
                <c:pt idx="14">
                  <c:v>5.9006315860000003</c:v>
                </c:pt>
                <c:pt idx="15">
                  <c:v>5.8552651210000004</c:v>
                </c:pt>
                <c:pt idx="16">
                  <c:v>5.8073628470000003</c:v>
                </c:pt>
                <c:pt idx="17">
                  <c:v>5.757272715</c:v>
                </c:pt>
                <c:pt idx="18">
                  <c:v>5.7048161090000002</c:v>
                </c:pt>
                <c:pt idx="19">
                  <c:v>5.6502478309999997</c:v>
                </c:pt>
                <c:pt idx="20">
                  <c:v>5.5933433399999997</c:v>
                </c:pt>
                <c:pt idx="21">
                  <c:v>5.5345076740000003</c:v>
                </c:pt>
                <c:pt idx="22">
                  <c:v>5.4734095680000001</c:v>
                </c:pt>
                <c:pt idx="23">
                  <c:v>5.4101603469999997</c:v>
                </c:pt>
                <c:pt idx="24">
                  <c:v>5.3451336219999996</c:v>
                </c:pt>
                <c:pt idx="25">
                  <c:v>5.2784233370000004</c:v>
                </c:pt>
                <c:pt idx="26">
                  <c:v>5.2096024569999999</c:v>
                </c:pt>
                <c:pt idx="27">
                  <c:v>5.1392993660000004</c:v>
                </c:pt>
                <c:pt idx="28">
                  <c:v>5.0674543080000003</c:v>
                </c:pt>
                <c:pt idx="29">
                  <c:v>4.9936227649999996</c:v>
                </c:pt>
                <c:pt idx="30">
                  <c:v>4.9179285530000003</c:v>
                </c:pt>
                <c:pt idx="31">
                  <c:v>4.8414200279999999</c:v>
                </c:pt>
                <c:pt idx="32">
                  <c:v>4.7630450069999997</c:v>
                </c:pt>
                <c:pt idx="33">
                  <c:v>4.6829008520000004</c:v>
                </c:pt>
                <c:pt idx="34">
                  <c:v>4.601698055</c:v>
                </c:pt>
                <c:pt idx="35">
                  <c:v>4.5192426880000003</c:v>
                </c:pt>
                <c:pt idx="36">
                  <c:v>4.4354346649999998</c:v>
                </c:pt>
                <c:pt idx="37">
                  <c:v>4.3506314039999996</c:v>
                </c:pt>
                <c:pt idx="38">
                  <c:v>4.2645152819999996</c:v>
                </c:pt>
                <c:pt idx="39">
                  <c:v>4.1769419729999999</c:v>
                </c:pt>
                <c:pt idx="40">
                  <c:v>4.0881202219999997</c:v>
                </c:pt>
                <c:pt idx="41">
                  <c:v>3.9987038109999999</c:v>
                </c:pt>
                <c:pt idx="42">
                  <c:v>3.907938455</c:v>
                </c:pt>
                <c:pt idx="43">
                  <c:v>3.816627649</c:v>
                </c:pt>
                <c:pt idx="44">
                  <c:v>3.7240402110000002</c:v>
                </c:pt>
                <c:pt idx="45">
                  <c:v>3.6305696859999999</c:v>
                </c:pt>
                <c:pt idx="46">
                  <c:v>3.5361948289999998</c:v>
                </c:pt>
                <c:pt idx="47">
                  <c:v>3.4406346110000001</c:v>
                </c:pt>
                <c:pt idx="48">
                  <c:v>3.3442342030000001</c:v>
                </c:pt>
                <c:pt idx="49">
                  <c:v>3.2473974769999998</c:v>
                </c:pt>
                <c:pt idx="50">
                  <c:v>3.1499887050000002</c:v>
                </c:pt>
                <c:pt idx="51">
                  <c:v>3.051524471</c:v>
                </c:pt>
                <c:pt idx="52">
                  <c:v>2.9530652559999999</c:v>
                </c:pt>
                <c:pt idx="53">
                  <c:v>2.85378138</c:v>
                </c:pt>
                <c:pt idx="54">
                  <c:v>2.7537541330000002</c:v>
                </c:pt>
                <c:pt idx="55">
                  <c:v>2.6527902120000002</c:v>
                </c:pt>
                <c:pt idx="56">
                  <c:v>2.5516684000000001</c:v>
                </c:pt>
                <c:pt idx="57">
                  <c:v>2.449847535</c:v>
                </c:pt>
                <c:pt idx="58">
                  <c:v>2.347195379</c:v>
                </c:pt>
                <c:pt idx="59">
                  <c:v>2.2440537780000001</c:v>
                </c:pt>
                <c:pt idx="60">
                  <c:v>2.1406970539999999</c:v>
                </c:pt>
                <c:pt idx="61">
                  <c:v>2.0367474290000001</c:v>
                </c:pt>
                <c:pt idx="62">
                  <c:v>1.9326377830000001</c:v>
                </c:pt>
                <c:pt idx="63">
                  <c:v>1.82841276</c:v>
                </c:pt>
                <c:pt idx="64">
                  <c:v>1.723735231</c:v>
                </c:pt>
                <c:pt idx="65">
                  <c:v>1.6187753110000001</c:v>
                </c:pt>
                <c:pt idx="66">
                  <c:v>1.5133564289999999</c:v>
                </c:pt>
                <c:pt idx="67">
                  <c:v>1.407707171</c:v>
                </c:pt>
                <c:pt idx="68">
                  <c:v>1.301812274</c:v>
                </c:pt>
                <c:pt idx="69">
                  <c:v>1.195533671</c:v>
                </c:pt>
                <c:pt idx="70">
                  <c:v>1.088956977</c:v>
                </c:pt>
                <c:pt idx="71">
                  <c:v>0.98204492799999998</c:v>
                </c:pt>
                <c:pt idx="72">
                  <c:v>0.87499541359999999</c:v>
                </c:pt>
                <c:pt idx="73">
                  <c:v>0.76770763009999998</c:v>
                </c:pt>
                <c:pt idx="74">
                  <c:v>0.66015733320000003</c:v>
                </c:pt>
                <c:pt idx="75">
                  <c:v>0.55262384180000002</c:v>
                </c:pt>
                <c:pt idx="76">
                  <c:v>0.44498225699999999</c:v>
                </c:pt>
                <c:pt idx="77">
                  <c:v>0.33715069669999997</c:v>
                </c:pt>
                <c:pt idx="78">
                  <c:v>0.2292589105</c:v>
                </c:pt>
                <c:pt idx="79">
                  <c:v>0.1214581969</c:v>
                </c:pt>
                <c:pt idx="80">
                  <c:v>1.353884094E-2</c:v>
                </c:pt>
                <c:pt idx="81">
                  <c:v>-9.4395960230000006E-2</c:v>
                </c:pt>
                <c:pt idx="82">
                  <c:v>-0.2023521546</c:v>
                </c:pt>
                <c:pt idx="83">
                  <c:v>-0.3101718832</c:v>
                </c:pt>
                <c:pt idx="84">
                  <c:v>-0.41807574949999998</c:v>
                </c:pt>
                <c:pt idx="85">
                  <c:v>-0.52579542550000002</c:v>
                </c:pt>
                <c:pt idx="86">
                  <c:v>-0.63332121649999995</c:v>
                </c:pt>
                <c:pt idx="87">
                  <c:v>-0.74087099209999996</c:v>
                </c:pt>
                <c:pt idx="88">
                  <c:v>-0.84836221339999995</c:v>
                </c:pt>
                <c:pt idx="89">
                  <c:v>-0.95557232609999998</c:v>
                </c:pt>
                <c:pt idx="90">
                  <c:v>-1.06252551</c:v>
                </c:pt>
                <c:pt idx="91">
                  <c:v>-1.1694369570000001</c:v>
                </c:pt>
                <c:pt idx="92">
                  <c:v>-1.275993315</c:v>
                </c:pt>
                <c:pt idx="93">
                  <c:v>-1.382461795</c:v>
                </c:pt>
                <c:pt idx="94">
                  <c:v>-1.4885514559999999</c:v>
                </c:pt>
                <c:pt idx="95">
                  <c:v>-1.59421097</c:v>
                </c:pt>
                <c:pt idx="96">
                  <c:v>-1.699732298</c:v>
                </c:pt>
                <c:pt idx="97">
                  <c:v>-1.8047656940000001</c:v>
                </c:pt>
                <c:pt idx="98">
                  <c:v>-1.909358085</c:v>
                </c:pt>
                <c:pt idx="99">
                  <c:v>-2.013418975</c:v>
                </c:pt>
                <c:pt idx="100">
                  <c:v>-2.1169883380000001</c:v>
                </c:pt>
                <c:pt idx="101">
                  <c:v>-2.2202782289999998</c:v>
                </c:pt>
                <c:pt idx="102">
                  <c:v>-2.3229584019999998</c:v>
                </c:pt>
                <c:pt idx="103">
                  <c:v>-2.4250163640000002</c:v>
                </c:pt>
                <c:pt idx="104">
                  <c:v>-2.5272367550000001</c:v>
                </c:pt>
                <c:pt idx="105">
                  <c:v>-2.6286752660000001</c:v>
                </c:pt>
                <c:pt idx="106">
                  <c:v>-2.7292160970000001</c:v>
                </c:pt>
                <c:pt idx="107">
                  <c:v>-2.8297249080000002</c:v>
                </c:pt>
                <c:pt idx="108">
                  <c:v>-2.929697832</c:v>
                </c:pt>
                <c:pt idx="109">
                  <c:v>-3.0286816459999999</c:v>
                </c:pt>
                <c:pt idx="110">
                  <c:v>-3.1273490079999999</c:v>
                </c:pt>
                <c:pt idx="111">
                  <c:v>-3.225172181</c:v>
                </c:pt>
                <c:pt idx="112">
                  <c:v>-3.3219183249999999</c:v>
                </c:pt>
                <c:pt idx="113">
                  <c:v>-3.4182702699999998</c:v>
                </c:pt>
                <c:pt idx="114">
                  <c:v>-3.5138063270000002</c:v>
                </c:pt>
                <c:pt idx="115">
                  <c:v>-3.6082395520000001</c:v>
                </c:pt>
                <c:pt idx="116">
                  <c:v>-3.7014746289999998</c:v>
                </c:pt>
                <c:pt idx="117">
                  <c:v>-3.793631634</c:v>
                </c:pt>
                <c:pt idx="118">
                  <c:v>-3.8850186579999999</c:v>
                </c:pt>
                <c:pt idx="119">
                  <c:v>-3.975470939</c:v>
                </c:pt>
                <c:pt idx="120">
                  <c:v>-4.0645999450000003</c:v>
                </c:pt>
                <c:pt idx="121">
                  <c:v>-4.1526180049999999</c:v>
                </c:pt>
                <c:pt idx="122">
                  <c:v>-4.2397671609999996</c:v>
                </c:pt>
                <c:pt idx="123">
                  <c:v>-4.3254937199999999</c:v>
                </c:pt>
                <c:pt idx="124">
                  <c:v>-4.4098253569999999</c:v>
                </c:pt>
                <c:pt idx="125">
                  <c:v>-4.4940995600000004</c:v>
                </c:pt>
                <c:pt idx="126">
                  <c:v>-4.5768419079999996</c:v>
                </c:pt>
                <c:pt idx="127">
                  <c:v>-4.6580689660000001</c:v>
                </c:pt>
                <c:pt idx="128">
                  <c:v>-4.7375333360000003</c:v>
                </c:pt>
                <c:pt idx="129">
                  <c:v>-4.8159453159999996</c:v>
                </c:pt>
                <c:pt idx="130">
                  <c:v>-4.8935571549999999</c:v>
                </c:pt>
                <c:pt idx="131">
                  <c:v>-4.9694159999999998</c:v>
                </c:pt>
                <c:pt idx="132">
                  <c:v>-5.0433436719999998</c:v>
                </c:pt>
                <c:pt idx="133">
                  <c:v>-5.1160061580000002</c:v>
                </c:pt>
                <c:pt idx="134">
                  <c:v>-5.1873639029999996</c:v>
                </c:pt>
                <c:pt idx="135">
                  <c:v>-5.2567451280000004</c:v>
                </c:pt>
                <c:pt idx="136">
                  <c:v>-5.3240288519999996</c:v>
                </c:pt>
                <c:pt idx="137">
                  <c:v>-5.3897316049999997</c:v>
                </c:pt>
                <c:pt idx="138">
                  <c:v>-5.4533988930000001</c:v>
                </c:pt>
                <c:pt idx="139">
                  <c:v>-5.5148590249999998</c:v>
                </c:pt>
                <c:pt idx="140">
                  <c:v>-5.5747425560000003</c:v>
                </c:pt>
                <c:pt idx="141">
                  <c:v>-5.6324847220000001</c:v>
                </c:pt>
                <c:pt idx="142">
                  <c:v>-5.6878896430000001</c:v>
                </c:pt>
                <c:pt idx="143">
                  <c:v>-5.7411798980000004</c:v>
                </c:pt>
                <c:pt idx="144">
                  <c:v>-5.7920650179999997</c:v>
                </c:pt>
                <c:pt idx="145">
                  <c:v>-5.840874533</c:v>
                </c:pt>
                <c:pt idx="146">
                  <c:v>-5.8871024109999999</c:v>
                </c:pt>
                <c:pt idx="147">
                  <c:v>-5.930978326</c:v>
                </c:pt>
                <c:pt idx="148">
                  <c:v>-5.972494889</c:v>
                </c:pt>
                <c:pt idx="149">
                  <c:v>-6.0113399779999996</c:v>
                </c:pt>
                <c:pt idx="150">
                  <c:v>-6.047691736</c:v>
                </c:pt>
                <c:pt idx="151">
                  <c:v>-6.0813259300000002</c:v>
                </c:pt>
                <c:pt idx="152">
                  <c:v>-6.112248696</c:v>
                </c:pt>
                <c:pt idx="153">
                  <c:v>-6.1401467759999999</c:v>
                </c:pt>
                <c:pt idx="154">
                  <c:v>-6.165356944</c:v>
                </c:pt>
                <c:pt idx="155">
                  <c:v>-6.1872285390000004</c:v>
                </c:pt>
                <c:pt idx="156">
                  <c:v>-6.206357369</c:v>
                </c:pt>
                <c:pt idx="157">
                  <c:v>-6.2229914370000001</c:v>
                </c:pt>
                <c:pt idx="158">
                  <c:v>-6.2369793060000003</c:v>
                </c:pt>
                <c:pt idx="159">
                  <c:v>-6.2478599170000004</c:v>
                </c:pt>
                <c:pt idx="160">
                  <c:v>-6.2565637780000003</c:v>
                </c:pt>
                <c:pt idx="161">
                  <c:v>-6.2631103030000004</c:v>
                </c:pt>
              </c:numCache>
            </c:numRef>
          </c:xVal>
          <c:yVal>
            <c:numRef>
              <c:f>BeachMarksvsPrediction!$C$9:$C$171</c:f>
              <c:numCache>
                <c:formatCode>0.00E+00</c:formatCode>
                <c:ptCount val="163"/>
                <c:pt idx="0">
                  <c:v>-83.916601150000005</c:v>
                </c:pt>
                <c:pt idx="1">
                  <c:v>-83.808983179999998</c:v>
                </c:pt>
                <c:pt idx="2">
                  <c:v>-83.701598959999998</c:v>
                </c:pt>
                <c:pt idx="3">
                  <c:v>-83.594485059999997</c:v>
                </c:pt>
                <c:pt idx="4">
                  <c:v>-83.488083939999996</c:v>
                </c:pt>
                <c:pt idx="5">
                  <c:v>-83.382025060000004</c:v>
                </c:pt>
                <c:pt idx="6">
                  <c:v>-83.27707006</c:v>
                </c:pt>
                <c:pt idx="7">
                  <c:v>-83.172524670000001</c:v>
                </c:pt>
                <c:pt idx="8">
                  <c:v>-83.068919159999993</c:v>
                </c:pt>
                <c:pt idx="9">
                  <c:v>-82.965790330000004</c:v>
                </c:pt>
                <c:pt idx="10">
                  <c:v>-82.864171420000005</c:v>
                </c:pt>
                <c:pt idx="11">
                  <c:v>-82.763089019999995</c:v>
                </c:pt>
                <c:pt idx="12">
                  <c:v>-82.662715899999995</c:v>
                </c:pt>
                <c:pt idx="13">
                  <c:v>-82.563721959999995</c:v>
                </c:pt>
                <c:pt idx="14">
                  <c:v>-82.465975589999999</c:v>
                </c:pt>
                <c:pt idx="15">
                  <c:v>-82.368881700000003</c:v>
                </c:pt>
                <c:pt idx="16">
                  <c:v>-82.272551140000004</c:v>
                </c:pt>
                <c:pt idx="17">
                  <c:v>-82.177628970000001</c:v>
                </c:pt>
                <c:pt idx="18">
                  <c:v>-82.083710429999996</c:v>
                </c:pt>
                <c:pt idx="19">
                  <c:v>-81.991194219999997</c:v>
                </c:pt>
                <c:pt idx="20">
                  <c:v>-81.899652270000004</c:v>
                </c:pt>
                <c:pt idx="21">
                  <c:v>-81.809681920000003</c:v>
                </c:pt>
                <c:pt idx="22">
                  <c:v>-81.720726110000001</c:v>
                </c:pt>
                <c:pt idx="23">
                  <c:v>-81.632932109999999</c:v>
                </c:pt>
                <c:pt idx="24">
                  <c:v>-81.546765089999994</c:v>
                </c:pt>
                <c:pt idx="25">
                  <c:v>-81.462266310000004</c:v>
                </c:pt>
                <c:pt idx="26">
                  <c:v>-81.378853309999997</c:v>
                </c:pt>
                <c:pt idx="27">
                  <c:v>-81.297241209999996</c:v>
                </c:pt>
                <c:pt idx="28">
                  <c:v>-81.217281779999993</c:v>
                </c:pt>
                <c:pt idx="29">
                  <c:v>-81.138447970000001</c:v>
                </c:pt>
                <c:pt idx="30">
                  <c:v>-81.060867860000002</c:v>
                </c:pt>
                <c:pt idx="31">
                  <c:v>-80.985545149999993</c:v>
                </c:pt>
                <c:pt idx="32">
                  <c:v>-80.911382290000006</c:v>
                </c:pt>
                <c:pt idx="33">
                  <c:v>-80.838471839999997</c:v>
                </c:pt>
                <c:pt idx="34">
                  <c:v>-80.767421769999999</c:v>
                </c:pt>
                <c:pt idx="35">
                  <c:v>-80.698004130000001</c:v>
                </c:pt>
                <c:pt idx="36">
                  <c:v>-80.63009821</c:v>
                </c:pt>
                <c:pt idx="37">
                  <c:v>-80.563951399999993</c:v>
                </c:pt>
                <c:pt idx="38">
                  <c:v>-80.499277829999997</c:v>
                </c:pt>
                <c:pt idx="39">
                  <c:v>-80.435955849999999</c:v>
                </c:pt>
                <c:pt idx="40">
                  <c:v>-80.374124030000004</c:v>
                </c:pt>
                <c:pt idx="41">
                  <c:v>-80.314194909999998</c:v>
                </c:pt>
                <c:pt idx="42">
                  <c:v>-80.255628909999999</c:v>
                </c:pt>
                <c:pt idx="43">
                  <c:v>-80.198913559999994</c:v>
                </c:pt>
                <c:pt idx="44">
                  <c:v>-80.143564960000006</c:v>
                </c:pt>
                <c:pt idx="45">
                  <c:v>-80.089804259999994</c:v>
                </c:pt>
                <c:pt idx="46">
                  <c:v>-80.037595629999998</c:v>
                </c:pt>
                <c:pt idx="47">
                  <c:v>-79.986772939999994</c:v>
                </c:pt>
                <c:pt idx="48">
                  <c:v>-79.937509770000005</c:v>
                </c:pt>
                <c:pt idx="49">
                  <c:v>-79.889982209999999</c:v>
                </c:pt>
                <c:pt idx="50">
                  <c:v>-79.844088740000004</c:v>
                </c:pt>
                <c:pt idx="51">
                  <c:v>-79.799587970000005</c:v>
                </c:pt>
                <c:pt idx="52">
                  <c:v>-79.756931989999998</c:v>
                </c:pt>
                <c:pt idx="53">
                  <c:v>-79.715730440000002</c:v>
                </c:pt>
                <c:pt idx="54">
                  <c:v>-79.676009359999995</c:v>
                </c:pt>
                <c:pt idx="55">
                  <c:v>-79.63768915</c:v>
                </c:pt>
                <c:pt idx="56">
                  <c:v>-79.601049250000003</c:v>
                </c:pt>
                <c:pt idx="57">
                  <c:v>-79.565873460000006</c:v>
                </c:pt>
                <c:pt idx="58">
                  <c:v>-79.532115009999998</c:v>
                </c:pt>
                <c:pt idx="59">
                  <c:v>-79.499881819999999</c:v>
                </c:pt>
                <c:pt idx="60">
                  <c:v>-79.469242010000002</c:v>
                </c:pt>
                <c:pt idx="61">
                  <c:v>-79.440070379999995</c:v>
                </c:pt>
                <c:pt idx="62">
                  <c:v>-79.412475850000007</c:v>
                </c:pt>
                <c:pt idx="63">
                  <c:v>-79.386448419999994</c:v>
                </c:pt>
                <c:pt idx="64">
                  <c:v>-79.361890720000005</c:v>
                </c:pt>
                <c:pt idx="65">
                  <c:v>-79.338834950000006</c:v>
                </c:pt>
                <c:pt idx="66">
                  <c:v>-79.31723633</c:v>
                </c:pt>
                <c:pt idx="67">
                  <c:v>-79.297136080000001</c:v>
                </c:pt>
                <c:pt idx="68">
                  <c:v>-79.278522519999996</c:v>
                </c:pt>
                <c:pt idx="69">
                  <c:v>-79.261367419999999</c:v>
                </c:pt>
                <c:pt idx="70">
                  <c:v>-79.245683209999996</c:v>
                </c:pt>
                <c:pt idx="71">
                  <c:v>-79.231463360000006</c:v>
                </c:pt>
                <c:pt idx="72">
                  <c:v>-79.218731109999993</c:v>
                </c:pt>
                <c:pt idx="73">
                  <c:v>-79.207470740000005</c:v>
                </c:pt>
                <c:pt idx="74">
                  <c:v>-79.197679960000002</c:v>
                </c:pt>
                <c:pt idx="75">
                  <c:v>-79.189380479999997</c:v>
                </c:pt>
                <c:pt idx="76">
                  <c:v>-79.182557099999997</c:v>
                </c:pt>
                <c:pt idx="77">
                  <c:v>-79.177204669999995</c:v>
                </c:pt>
                <c:pt idx="78">
                  <c:v>-79.173329989999999</c:v>
                </c:pt>
                <c:pt idx="79">
                  <c:v>-79.170934399999993</c:v>
                </c:pt>
                <c:pt idx="80">
                  <c:v>-79.170011610000003</c:v>
                </c:pt>
                <c:pt idx="81">
                  <c:v>-79.170564380000002</c:v>
                </c:pt>
                <c:pt idx="82">
                  <c:v>-79.172594020000005</c:v>
                </c:pt>
                <c:pt idx="83">
                  <c:v>-79.176097069999997</c:v>
                </c:pt>
                <c:pt idx="84">
                  <c:v>-79.181082779999997</c:v>
                </c:pt>
                <c:pt idx="85">
                  <c:v>-79.187541139999993</c:v>
                </c:pt>
                <c:pt idx="86">
                  <c:v>-79.195469560000006</c:v>
                </c:pt>
                <c:pt idx="87">
                  <c:v>-79.2048877</c:v>
                </c:pt>
                <c:pt idx="88">
                  <c:v>-79.215796109999999</c:v>
                </c:pt>
                <c:pt idx="89">
                  <c:v>-79.228174989999999</c:v>
                </c:pt>
                <c:pt idx="90">
                  <c:v>-79.242027149999998</c:v>
                </c:pt>
                <c:pt idx="91">
                  <c:v>-79.257386890000006</c:v>
                </c:pt>
                <c:pt idx="92">
                  <c:v>-79.274214979999996</c:v>
                </c:pt>
                <c:pt idx="93">
                  <c:v>-79.292559920000002</c:v>
                </c:pt>
                <c:pt idx="94">
                  <c:v>-79.312378820000006</c:v>
                </c:pt>
                <c:pt idx="95">
                  <c:v>-79.333663389999998</c:v>
                </c:pt>
                <c:pt idx="96">
                  <c:v>-79.356480520000005</c:v>
                </c:pt>
                <c:pt idx="97">
                  <c:v>-79.380762950000005</c:v>
                </c:pt>
                <c:pt idx="98">
                  <c:v>-79.406524660000002</c:v>
                </c:pt>
                <c:pt idx="99">
                  <c:v>-79.43374704</c:v>
                </c:pt>
                <c:pt idx="100">
                  <c:v>-79.462444579999996</c:v>
                </c:pt>
                <c:pt idx="101">
                  <c:v>-79.492687630000006</c:v>
                </c:pt>
                <c:pt idx="102">
                  <c:v>-79.524390019999998</c:v>
                </c:pt>
                <c:pt idx="103">
                  <c:v>-79.557551950000004</c:v>
                </c:pt>
                <c:pt idx="104">
                  <c:v>-79.592453300000003</c:v>
                </c:pt>
                <c:pt idx="105">
                  <c:v>-79.628794959999993</c:v>
                </c:pt>
                <c:pt idx="106">
                  <c:v>-79.666534040000002</c:v>
                </c:pt>
                <c:pt idx="107">
                  <c:v>-79.706015399999998</c:v>
                </c:pt>
                <c:pt idx="108">
                  <c:v>-79.747073020000002</c:v>
                </c:pt>
                <c:pt idx="109">
                  <c:v>-79.789529529999996</c:v>
                </c:pt>
                <c:pt idx="110">
                  <c:v>-79.833690689999997</c:v>
                </c:pt>
                <c:pt idx="111">
                  <c:v>-79.879344070000002</c:v>
                </c:pt>
                <c:pt idx="112">
                  <c:v>-79.926385499999995</c:v>
                </c:pt>
                <c:pt idx="113">
                  <c:v>-79.975167279999994</c:v>
                </c:pt>
                <c:pt idx="114">
                  <c:v>-80.025507090000005</c:v>
                </c:pt>
                <c:pt idx="115">
                  <c:v>-80.077266089999995</c:v>
                </c:pt>
                <c:pt idx="116">
                  <c:v>-80.130394699999997</c:v>
                </c:pt>
                <c:pt idx="117">
                  <c:v>-80.184967159999999</c:v>
                </c:pt>
                <c:pt idx="118">
                  <c:v>-80.241189009999999</c:v>
                </c:pt>
                <c:pt idx="119">
                  <c:v>-80.298990660000001</c:v>
                </c:pt>
                <c:pt idx="120">
                  <c:v>-80.358139410000007</c:v>
                </c:pt>
                <c:pt idx="121">
                  <c:v>-80.418788599999999</c:v>
                </c:pt>
                <c:pt idx="122">
                  <c:v>-80.481138639999998</c:v>
                </c:pt>
                <c:pt idx="123">
                  <c:v>-80.54481887</c:v>
                </c:pt>
                <c:pt idx="124">
                  <c:v>-80.609857550000001</c:v>
                </c:pt>
                <c:pt idx="125">
                  <c:v>-80.677358359999999</c:v>
                </c:pt>
                <c:pt idx="126">
                  <c:v>-80.746214100000003</c:v>
                </c:pt>
                <c:pt idx="127">
                  <c:v>-80.816451459999996</c:v>
                </c:pt>
                <c:pt idx="128">
                  <c:v>-80.887861670000007</c:v>
                </c:pt>
                <c:pt idx="129">
                  <c:v>-80.961117020000003</c:v>
                </c:pt>
                <c:pt idx="130">
                  <c:v>-81.036547659999997</c:v>
                </c:pt>
                <c:pt idx="131">
                  <c:v>-81.113293060000004</c:v>
                </c:pt>
                <c:pt idx="132">
                  <c:v>-81.191178809999997</c:v>
                </c:pt>
                <c:pt idx="133">
                  <c:v>-81.270950010000007</c:v>
                </c:pt>
                <c:pt idx="134">
                  <c:v>-81.352659439999996</c:v>
                </c:pt>
                <c:pt idx="135">
                  <c:v>-81.435596349999997</c:v>
                </c:pt>
                <c:pt idx="136">
                  <c:v>-81.519623690000003</c:v>
                </c:pt>
                <c:pt idx="137">
                  <c:v>-81.605434630000005</c:v>
                </c:pt>
                <c:pt idx="138">
                  <c:v>-81.692499729999994</c:v>
                </c:pt>
                <c:pt idx="139">
                  <c:v>-81.780601669999996</c:v>
                </c:pt>
                <c:pt idx="140">
                  <c:v>-81.870720770000005</c:v>
                </c:pt>
                <c:pt idx="141">
                  <c:v>-81.9621073</c:v>
                </c:pt>
                <c:pt idx="142">
                  <c:v>-82.054479970000003</c:v>
                </c:pt>
                <c:pt idx="143">
                  <c:v>-82.148255469999995</c:v>
                </c:pt>
                <c:pt idx="144">
                  <c:v>-82.242972109999997</c:v>
                </c:pt>
                <c:pt idx="145">
                  <c:v>-82.339319860000003</c:v>
                </c:pt>
                <c:pt idx="146">
                  <c:v>-82.436365190000004</c:v>
                </c:pt>
                <c:pt idx="147">
                  <c:v>-82.53462614</c:v>
                </c:pt>
                <c:pt idx="148">
                  <c:v>-82.634191999999999</c:v>
                </c:pt>
                <c:pt idx="149">
                  <c:v>-82.734370839999997</c:v>
                </c:pt>
                <c:pt idx="150">
                  <c:v>-82.835670300000004</c:v>
                </c:pt>
                <c:pt idx="151">
                  <c:v>-82.93752001</c:v>
                </c:pt>
                <c:pt idx="152">
                  <c:v>-83.039936749999995</c:v>
                </c:pt>
                <c:pt idx="153">
                  <c:v>-83.141731649999997</c:v>
                </c:pt>
                <c:pt idx="154">
                  <c:v>-83.243963800000003</c:v>
                </c:pt>
                <c:pt idx="155">
                  <c:v>-83.343485290000004</c:v>
                </c:pt>
                <c:pt idx="156">
                  <c:v>-83.44225059</c:v>
                </c:pt>
                <c:pt idx="157">
                  <c:v>-83.541327260000003</c:v>
                </c:pt>
                <c:pt idx="158">
                  <c:v>-83.639574379999999</c:v>
                </c:pt>
                <c:pt idx="159">
                  <c:v>-83.731862379999995</c:v>
                </c:pt>
                <c:pt idx="160">
                  <c:v>-83.82414747</c:v>
                </c:pt>
                <c:pt idx="161">
                  <c:v>-83.916601150000005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08-4611-92F1-D10E1B969536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digitizedData2!$BO$6:$BO$20</c:f>
              <c:numCache>
                <c:formatCode>0.00</c:formatCode>
                <c:ptCount val="15"/>
                <c:pt idx="0">
                  <c:v>-7.8371604938271604</c:v>
                </c:pt>
                <c:pt idx="1">
                  <c:v>-7.0550271143417502</c:v>
                </c:pt>
                <c:pt idx="2">
                  <c:v>-5.9278348909657304</c:v>
                </c:pt>
                <c:pt idx="3">
                  <c:v>-4.5015916695511704</c:v>
                </c:pt>
                <c:pt idx="4">
                  <c:v>-2.6612778354678599</c:v>
                </c:pt>
                <c:pt idx="5">
                  <c:v>-0.91297969308872595</c:v>
                </c:pt>
                <c:pt idx="6">
                  <c:v>7.1772239529277401E-3</c:v>
                </c:pt>
                <c:pt idx="7">
                  <c:v>1.34140475366332</c:v>
                </c:pt>
                <c:pt idx="8">
                  <c:v>2.95167935848621</c:v>
                </c:pt>
                <c:pt idx="9">
                  <c:v>4.6079618091611803</c:v>
                </c:pt>
                <c:pt idx="10">
                  <c:v>6.40226779739241</c:v>
                </c:pt>
                <c:pt idx="11">
                  <c:v>7.7594992500288402</c:v>
                </c:pt>
                <c:pt idx="12">
                  <c:v>9.43878562362986</c:v>
                </c:pt>
                <c:pt idx="13">
                  <c:v>10.128903311411101</c:v>
                </c:pt>
                <c:pt idx="14">
                  <c:v>10.220919003115201</c:v>
                </c:pt>
              </c:numCache>
            </c:numRef>
          </c:xVal>
          <c:yVal>
            <c:numRef>
              <c:f>digitizedData2!$BQ$6:$BQ$20</c:f>
              <c:numCache>
                <c:formatCode>0.00</c:formatCode>
                <c:ptCount val="15"/>
                <c:pt idx="0">
                  <c:v>-79.09233622685187</c:v>
                </c:pt>
                <c:pt idx="1">
                  <c:v>-78.353910300925932</c:v>
                </c:pt>
                <c:pt idx="2">
                  <c:v>-77.523181134259275</c:v>
                </c:pt>
                <c:pt idx="3">
                  <c:v>-76.73860358796297</c:v>
                </c:pt>
                <c:pt idx="4">
                  <c:v>-76.11555671296297</c:v>
                </c:pt>
                <c:pt idx="5">
                  <c:v>-75.769419560185199</c:v>
                </c:pt>
                <c:pt idx="6">
                  <c:v>-75.723267939814832</c:v>
                </c:pt>
                <c:pt idx="7">
                  <c:v>-75.815571180555565</c:v>
                </c:pt>
                <c:pt idx="8">
                  <c:v>-76.046329282407413</c:v>
                </c:pt>
                <c:pt idx="9">
                  <c:v>-76.60014872685187</c:v>
                </c:pt>
                <c:pt idx="10">
                  <c:v>-77.477029513888908</c:v>
                </c:pt>
                <c:pt idx="11">
                  <c:v>-78.515440972222237</c:v>
                </c:pt>
                <c:pt idx="12">
                  <c:v>-80.47688483796297</c:v>
                </c:pt>
                <c:pt idx="13">
                  <c:v>-82.022964120370389</c:v>
                </c:pt>
                <c:pt idx="14">
                  <c:v>-83.245982060185199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F08-4611-92F1-D10E1B969536}"/>
            </c:ext>
          </c:extLst>
        </c:ser>
        <c:ser>
          <c:idx val="4"/>
          <c:order val="4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digitizedData2!$BY$6:$BY$20</c:f>
              <c:numCache>
                <c:formatCode>General</c:formatCode>
                <c:ptCount val="15"/>
                <c:pt idx="0">
                  <c:v>-7.7681487250490298</c:v>
                </c:pt>
                <c:pt idx="1">
                  <c:v>-6.4109172724125996</c:v>
                </c:pt>
                <c:pt idx="2">
                  <c:v>-4.7316308988115798</c:v>
                </c:pt>
                <c:pt idx="3">
                  <c:v>-2.9603288335064</c:v>
                </c:pt>
                <c:pt idx="4">
                  <c:v>-1.02799930771893</c:v>
                </c:pt>
                <c:pt idx="5">
                  <c:v>7.1772239529277401E-3</c:v>
                </c:pt>
                <c:pt idx="6">
                  <c:v>1.54844005999769</c:v>
                </c:pt>
                <c:pt idx="7">
                  <c:v>3.6417970462674498</c:v>
                </c:pt>
                <c:pt idx="8">
                  <c:v>5.9191854159455399</c:v>
                </c:pt>
                <c:pt idx="9">
                  <c:v>7.7594992500288402</c:v>
                </c:pt>
                <c:pt idx="10">
                  <c:v>9.0247150109611205</c:v>
                </c:pt>
                <c:pt idx="11">
                  <c:v>11.302103380639201</c:v>
                </c:pt>
                <c:pt idx="12">
                  <c:v>12.176252451828701</c:v>
                </c:pt>
                <c:pt idx="13">
                  <c:v>13.2344329064266</c:v>
                </c:pt>
                <c:pt idx="14">
                  <c:v>13.7175152878735</c:v>
                </c:pt>
              </c:numCache>
            </c:numRef>
          </c:xVal>
          <c:yVal>
            <c:numRef>
              <c:f>digitizedData2!$CA$6:$CA$20</c:f>
              <c:numCache>
                <c:formatCode>0.00</c:formatCode>
                <c:ptCount val="15"/>
                <c:pt idx="0">
                  <c:v>-75.746343750000023</c:v>
                </c:pt>
                <c:pt idx="1">
                  <c:v>-75.054069444444451</c:v>
                </c:pt>
                <c:pt idx="2">
                  <c:v>-74.407946759259275</c:v>
                </c:pt>
                <c:pt idx="3">
                  <c:v>-73.923354745370403</c:v>
                </c:pt>
                <c:pt idx="4">
                  <c:v>-73.646445023148203</c:v>
                </c:pt>
                <c:pt idx="5">
                  <c:v>-73.600293402777808</c:v>
                </c:pt>
                <c:pt idx="6">
                  <c:v>-73.646445023148203</c:v>
                </c:pt>
                <c:pt idx="7">
                  <c:v>-73.900278935185213</c:v>
                </c:pt>
                <c:pt idx="8">
                  <c:v>-74.454098379629642</c:v>
                </c:pt>
                <c:pt idx="9">
                  <c:v>-75.261751736111123</c:v>
                </c:pt>
                <c:pt idx="10">
                  <c:v>-76.046329282407413</c:v>
                </c:pt>
                <c:pt idx="11">
                  <c:v>-77.82316666666668</c:v>
                </c:pt>
                <c:pt idx="12">
                  <c:v>-78.930805555555565</c:v>
                </c:pt>
                <c:pt idx="13">
                  <c:v>-80.869173611111123</c:v>
                </c:pt>
                <c:pt idx="14">
                  <c:v>-82.622935185185199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F08-4611-92F1-D10E1B969536}"/>
            </c:ext>
          </c:extLst>
        </c:ser>
        <c:ser>
          <c:idx val="5"/>
          <c:order val="5"/>
          <c:spPr>
            <a:ln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digitizedData2!$AS$7:$AS$38</c:f>
              <c:numCache>
                <c:formatCode>0.000</c:formatCode>
                <c:ptCount val="32"/>
                <c:pt idx="0">
                  <c:v>-6.0984473193338697</c:v>
                </c:pt>
                <c:pt idx="1">
                  <c:v>-6.1303972122866996</c:v>
                </c:pt>
                <c:pt idx="2">
                  <c:v>-6.1144222658102798</c:v>
                </c:pt>
                <c:pt idx="3">
                  <c:v>-6.0664974263810301</c:v>
                </c:pt>
                <c:pt idx="4">
                  <c:v>-5.9067479616168601</c:v>
                </c:pt>
                <c:pt idx="5">
                  <c:v>-5.6990736574234298</c:v>
                </c:pt>
                <c:pt idx="6">
                  <c:v>-5.4594494602771597</c:v>
                </c:pt>
                <c:pt idx="7">
                  <c:v>-5.1719004237016497</c:v>
                </c:pt>
                <c:pt idx="8">
                  <c:v>-4.74057686883837</c:v>
                </c:pt>
                <c:pt idx="9">
                  <c:v>-4.3252282604515102</c:v>
                </c:pt>
                <c:pt idx="10">
                  <c:v>-3.86195481263541</c:v>
                </c:pt>
                <c:pt idx="11">
                  <c:v>-3.28685673948437</c:v>
                </c:pt>
                <c:pt idx="12">
                  <c:v>-2.7437085592861701</c:v>
                </c:pt>
                <c:pt idx="13">
                  <c:v>-2.1366605931823099</c:v>
                </c:pt>
                <c:pt idx="14">
                  <c:v>-1.51363768060202</c:v>
                </c:pt>
                <c:pt idx="15">
                  <c:v>-0.76281519621039995</c:v>
                </c:pt>
                <c:pt idx="16">
                  <c:v>-0.23564196248861899</c:v>
                </c:pt>
                <c:pt idx="17">
                  <c:v>3.9822346576450203E-3</c:v>
                </c:pt>
                <c:pt idx="18">
                  <c:v>0.48323062895016999</c:v>
                </c:pt>
                <c:pt idx="19">
                  <c:v>1.1382034344832901</c:v>
                </c:pt>
                <c:pt idx="20">
                  <c:v>1.56952698934656</c:v>
                </c:pt>
                <c:pt idx="21">
                  <c:v>2.0487753836390898</c:v>
                </c:pt>
                <c:pt idx="22">
                  <c:v>2.6558233497429602</c:v>
                </c:pt>
                <c:pt idx="23">
                  <c:v>3.1989715299411601</c:v>
                </c:pt>
                <c:pt idx="24">
                  <c:v>3.6941948707101</c:v>
                </c:pt>
                <c:pt idx="25">
                  <c:v>4.3651426227196399</c:v>
                </c:pt>
                <c:pt idx="26">
                  <c:v>4.89231585644142</c:v>
                </c:pt>
                <c:pt idx="27">
                  <c:v>5.4194890901632</c:v>
                </c:pt>
                <c:pt idx="28">
                  <c:v>5.8667875915028898</c:v>
                </c:pt>
                <c:pt idx="29">
                  <c:v>6.1703115745548303</c:v>
                </c:pt>
                <c:pt idx="30">
                  <c:v>6.1862865210312403</c:v>
                </c:pt>
                <c:pt idx="31">
                  <c:v>6.1543366280784104</c:v>
                </c:pt>
              </c:numCache>
            </c:numRef>
          </c:xVal>
          <c:yVal>
            <c:numRef>
              <c:f>digitizedData2!$AU$7:$AU$38</c:f>
              <c:numCache>
                <c:formatCode>0.00</c:formatCode>
                <c:ptCount val="32"/>
                <c:pt idx="0">
                  <c:v>-83.922231497556595</c:v>
                </c:pt>
                <c:pt idx="1">
                  <c:v>-83.665833606610093</c:v>
                </c:pt>
                <c:pt idx="2">
                  <c:v>-83.281236770190333</c:v>
                </c:pt>
                <c:pt idx="3">
                  <c:v>-82.928689670138908</c:v>
                </c:pt>
                <c:pt idx="4">
                  <c:v>-82.544092833719148</c:v>
                </c:pt>
                <c:pt idx="5">
                  <c:v>-82.191545733667709</c:v>
                </c:pt>
                <c:pt idx="6">
                  <c:v>-81.774899160879642</c:v>
                </c:pt>
                <c:pt idx="7">
                  <c:v>-81.342227719907413</c:v>
                </c:pt>
                <c:pt idx="8">
                  <c:v>-80.957630883487667</c:v>
                </c:pt>
                <c:pt idx="9">
                  <c:v>-80.589058915252068</c:v>
                </c:pt>
                <c:pt idx="10">
                  <c:v>-80.25253668338479</c:v>
                </c:pt>
                <c:pt idx="11">
                  <c:v>-79.916014451517512</c:v>
                </c:pt>
                <c:pt idx="12">
                  <c:v>-79.627566824202688</c:v>
                </c:pt>
                <c:pt idx="13">
                  <c:v>-79.467318142361123</c:v>
                </c:pt>
                <c:pt idx="14">
                  <c:v>-79.27501972415125</c:v>
                </c:pt>
                <c:pt idx="15">
                  <c:v>-79.19489538323046</c:v>
                </c:pt>
                <c:pt idx="16">
                  <c:v>-79.162845646862152</c:v>
                </c:pt>
                <c:pt idx="17">
                  <c:v>-79.162845646862152</c:v>
                </c:pt>
                <c:pt idx="18">
                  <c:v>-79.178870515046299</c:v>
                </c:pt>
                <c:pt idx="19">
                  <c:v>-79.226945119598781</c:v>
                </c:pt>
                <c:pt idx="20">
                  <c:v>-79.307069460519557</c:v>
                </c:pt>
                <c:pt idx="21">
                  <c:v>-79.435268405992815</c:v>
                </c:pt>
                <c:pt idx="22">
                  <c:v>-79.611541956018542</c:v>
                </c:pt>
                <c:pt idx="23">
                  <c:v>-79.851914978780883</c:v>
                </c:pt>
                <c:pt idx="24">
                  <c:v>-80.124337737911532</c:v>
                </c:pt>
                <c:pt idx="25">
                  <c:v>-80.540984310699599</c:v>
                </c:pt>
                <c:pt idx="26">
                  <c:v>-81.005705488040135</c:v>
                </c:pt>
                <c:pt idx="27">
                  <c:v>-81.550551006301461</c:v>
                </c:pt>
                <c:pt idx="28">
                  <c:v>-82.191545733667709</c:v>
                </c:pt>
                <c:pt idx="29">
                  <c:v>-82.928689670138908</c:v>
                </c:pt>
                <c:pt idx="30">
                  <c:v>-83.521609792952688</c:v>
                </c:pt>
                <c:pt idx="31">
                  <c:v>-83.906206629372434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F08-4611-92F1-D10E1B969536}"/>
            </c:ext>
          </c:extLst>
        </c:ser>
        <c:ser>
          <c:idx val="6"/>
          <c:order val="6"/>
          <c:marker>
            <c:symbol val="none"/>
          </c:marker>
          <c:xVal>
            <c:numRef>
              <c:f>BeachMarksvsPrediction!#REF!</c:f>
            </c:numRef>
          </c:xVal>
          <c:yVal>
            <c:numRef>
              <c:f>BeachMarksvsPrediction!#REF!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F08-4611-92F1-D10E1B969536}"/>
            </c:ext>
          </c:extLst>
        </c:ser>
        <c:ser>
          <c:idx val="7"/>
          <c:order val="7"/>
          <c:spPr>
            <a:ln>
              <a:noFill/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digitizedData2!$BE$7:$BE$31</c:f>
              <c:numCache>
                <c:formatCode>General</c:formatCode>
                <c:ptCount val="25"/>
                <c:pt idx="0">
                  <c:v>-6.6895203389613203</c:v>
                </c:pt>
                <c:pt idx="1">
                  <c:v>-6.6895203389613203</c:v>
                </c:pt>
                <c:pt idx="2">
                  <c:v>-6.6415954995320599</c:v>
                </c:pt>
                <c:pt idx="3">
                  <c:v>-6.4339211953386402</c:v>
                </c:pt>
                <c:pt idx="4">
                  <c:v>-6.1144222658102798</c:v>
                </c:pt>
                <c:pt idx="5">
                  <c:v>-5.7469984968526804</c:v>
                </c:pt>
                <c:pt idx="6">
                  <c:v>-5.1559254772252299</c:v>
                </c:pt>
                <c:pt idx="7">
                  <c:v>-4.5808274040742001</c:v>
                </c:pt>
                <c:pt idx="8">
                  <c:v>-3.7181802943476501</c:v>
                </c:pt>
                <c:pt idx="9">
                  <c:v>-2.5040843621399098</c:v>
                </c:pt>
                <c:pt idx="10">
                  <c:v>-1.4976627341255999</c:v>
                </c:pt>
                <c:pt idx="11">
                  <c:v>-0.52319099906413502</c:v>
                </c:pt>
                <c:pt idx="12">
                  <c:v>3.9822346576450203E-3</c:v>
                </c:pt>
                <c:pt idx="13">
                  <c:v>0.61103020076151104</c:v>
                </c:pt>
                <c:pt idx="14">
                  <c:v>1.4896522569644699</c:v>
                </c:pt>
                <c:pt idx="15">
                  <c:v>2.1606000089740101</c:v>
                </c:pt>
                <c:pt idx="16">
                  <c:v>2.9114224933656399</c:v>
                </c:pt>
                <c:pt idx="17">
                  <c:v>3.5184704594695102</c:v>
                </c:pt>
                <c:pt idx="18">
                  <c:v>4.1574683185262096</c:v>
                </c:pt>
                <c:pt idx="19">
                  <c:v>4.62074176634232</c:v>
                </c:pt>
                <c:pt idx="20">
                  <c:v>5.2597396253990203</c:v>
                </c:pt>
                <c:pt idx="21">
                  <c:v>5.81886275207364</c:v>
                </c:pt>
                <c:pt idx="22">
                  <c:v>6.2981111463661703</c:v>
                </c:pt>
                <c:pt idx="23">
                  <c:v>6.7134597547530204</c:v>
                </c:pt>
                <c:pt idx="24">
                  <c:v>6.8572342730407803</c:v>
                </c:pt>
              </c:numCache>
            </c:numRef>
          </c:xVal>
          <c:yVal>
            <c:numRef>
              <c:f>digitizedData2!$BG$7:$BG$31</c:f>
              <c:numCache>
                <c:formatCode>0.00</c:formatCode>
                <c:ptCount val="25"/>
                <c:pt idx="0">
                  <c:v>-83.922231497556595</c:v>
                </c:pt>
                <c:pt idx="1">
                  <c:v>-83.441485452031898</c:v>
                </c:pt>
                <c:pt idx="2">
                  <c:v>-82.944714538323055</c:v>
                </c:pt>
                <c:pt idx="3">
                  <c:v>-82.239620338220178</c:v>
                </c:pt>
                <c:pt idx="4">
                  <c:v>-81.598625610853929</c:v>
                </c:pt>
                <c:pt idx="5">
                  <c:v>-81.085829828960911</c:v>
                </c:pt>
                <c:pt idx="6">
                  <c:v>-80.460859969778824</c:v>
                </c:pt>
                <c:pt idx="7">
                  <c:v>-79.932039319701659</c:v>
                </c:pt>
                <c:pt idx="8">
                  <c:v>-79.371168933256186</c:v>
                </c:pt>
                <c:pt idx="9">
                  <c:v>-78.794273678626553</c:v>
                </c:pt>
                <c:pt idx="10">
                  <c:v>-78.52185091949589</c:v>
                </c:pt>
                <c:pt idx="11">
                  <c:v>-78.425701710390953</c:v>
                </c:pt>
                <c:pt idx="12">
                  <c:v>-78.409676842206807</c:v>
                </c:pt>
                <c:pt idx="13">
                  <c:v>-78.441726578575114</c:v>
                </c:pt>
                <c:pt idx="14">
                  <c:v>-78.537875787680051</c:v>
                </c:pt>
                <c:pt idx="15">
                  <c:v>-78.68209960133747</c:v>
                </c:pt>
                <c:pt idx="16">
                  <c:v>-78.922472624099811</c:v>
                </c:pt>
                <c:pt idx="17">
                  <c:v>-79.178870515046299</c:v>
                </c:pt>
                <c:pt idx="18">
                  <c:v>-79.531417615097752</c:v>
                </c:pt>
                <c:pt idx="19">
                  <c:v>-79.8038403742284</c:v>
                </c:pt>
                <c:pt idx="20">
                  <c:v>-80.364710760673887</c:v>
                </c:pt>
                <c:pt idx="21">
                  <c:v>-80.893531410751052</c:v>
                </c:pt>
                <c:pt idx="22">
                  <c:v>-81.582600742669769</c:v>
                </c:pt>
                <c:pt idx="23">
                  <c:v>-82.367819283693422</c:v>
                </c:pt>
                <c:pt idx="24">
                  <c:v>-83.120988088348781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F08-4611-92F1-D10E1B969536}"/>
            </c:ext>
          </c:extLst>
        </c:ser>
        <c:ser>
          <c:idx val="8"/>
          <c:order val="8"/>
          <c:spPr>
            <a:ln>
              <a:noFill/>
            </a:ln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digitizedData2!$BJ$7:$BJ$31</c:f>
              <c:numCache>
                <c:formatCode>General</c:formatCode>
                <c:ptCount val="25"/>
                <c:pt idx="0">
                  <c:v>-7.7949866351294101</c:v>
                </c:pt>
                <c:pt idx="1">
                  <c:v>-7.7758166993577102</c:v>
                </c:pt>
                <c:pt idx="2">
                  <c:v>-7.5841173416406997</c:v>
                </c:pt>
                <c:pt idx="3">
                  <c:v>-7.2390584977500803</c:v>
                </c:pt>
                <c:pt idx="4">
                  <c:v>-6.4530911311103401</c:v>
                </c:pt>
                <c:pt idx="5">
                  <c:v>-5.7054636360139899</c:v>
                </c:pt>
                <c:pt idx="6">
                  <c:v>-4.72779691165724</c:v>
                </c:pt>
                <c:pt idx="7">
                  <c:v>-3.6351105726702801</c:v>
                </c:pt>
                <c:pt idx="8">
                  <c:v>-2.6574438483135201</c:v>
                </c:pt>
                <c:pt idx="9">
                  <c:v>-1.2580385369793401</c:v>
                </c:pt>
                <c:pt idx="10">
                  <c:v>-0.29954174839428999</c:v>
                </c:pt>
                <c:pt idx="11">
                  <c:v>7.1772239529277401E-3</c:v>
                </c:pt>
                <c:pt idx="12">
                  <c:v>1.0040138840813799</c:v>
                </c:pt>
                <c:pt idx="13">
                  <c:v>1.84749105803623</c:v>
                </c:pt>
                <c:pt idx="14">
                  <c:v>2.5376087458174701</c:v>
                </c:pt>
                <c:pt idx="15">
                  <c:v>3.3427460482289102</c:v>
                </c:pt>
                <c:pt idx="16">
                  <c:v>4.0328637360101602</c:v>
                </c:pt>
                <c:pt idx="17">
                  <c:v>4.7613212953347901</c:v>
                </c:pt>
                <c:pt idx="18">
                  <c:v>5.68147821237645</c:v>
                </c:pt>
                <c:pt idx="19">
                  <c:v>6.5057854505595998</c:v>
                </c:pt>
                <c:pt idx="20">
                  <c:v>6.9658639090804204</c:v>
                </c:pt>
                <c:pt idx="21">
                  <c:v>7.7134914041767697</c:v>
                </c:pt>
                <c:pt idx="22">
                  <c:v>8.0585502480673803</c:v>
                </c:pt>
                <c:pt idx="23">
                  <c:v>8.1543999269258904</c:v>
                </c:pt>
                <c:pt idx="24">
                  <c:v>8.1927397984692902</c:v>
                </c:pt>
              </c:numCache>
            </c:numRef>
          </c:xVal>
          <c:yVal>
            <c:numRef>
              <c:f>digitizedData2!$BL$7:$BL$31</c:f>
              <c:numCache>
                <c:formatCode>0.00</c:formatCode>
                <c:ptCount val="25"/>
                <c:pt idx="0">
                  <c:v>-83.630578896604945</c:v>
                </c:pt>
                <c:pt idx="1">
                  <c:v>-82.99599411651235</c:v>
                </c:pt>
                <c:pt idx="2">
                  <c:v>-82.053731867283972</c:v>
                </c:pt>
                <c:pt idx="3">
                  <c:v>-81.32299787808644</c:v>
                </c:pt>
                <c:pt idx="4">
                  <c:v>-80.207667052469148</c:v>
                </c:pt>
                <c:pt idx="5">
                  <c:v>-79.438473379629642</c:v>
                </c:pt>
                <c:pt idx="6">
                  <c:v>-78.688509548611123</c:v>
                </c:pt>
                <c:pt idx="7">
                  <c:v>-78.092384452160502</c:v>
                </c:pt>
                <c:pt idx="8">
                  <c:v>-77.707787615740756</c:v>
                </c:pt>
                <c:pt idx="9">
                  <c:v>-77.36165046296297</c:v>
                </c:pt>
                <c:pt idx="10">
                  <c:v>-77.303960937500023</c:v>
                </c:pt>
                <c:pt idx="11">
                  <c:v>-77.303960937500023</c:v>
                </c:pt>
                <c:pt idx="12">
                  <c:v>-77.342420621141983</c:v>
                </c:pt>
                <c:pt idx="13">
                  <c:v>-77.457799672067921</c:v>
                </c:pt>
                <c:pt idx="14">
                  <c:v>-77.611638406635819</c:v>
                </c:pt>
                <c:pt idx="15">
                  <c:v>-77.880856192129642</c:v>
                </c:pt>
                <c:pt idx="16">
                  <c:v>-78.169303819444451</c:v>
                </c:pt>
                <c:pt idx="17">
                  <c:v>-78.534670814043224</c:v>
                </c:pt>
                <c:pt idx="18">
                  <c:v>-79.130795910493831</c:v>
                </c:pt>
                <c:pt idx="19">
                  <c:v>-79.842300057870389</c:v>
                </c:pt>
                <c:pt idx="20">
                  <c:v>-80.419195312500023</c:v>
                </c:pt>
                <c:pt idx="21">
                  <c:v>-81.5345261381173</c:v>
                </c:pt>
                <c:pt idx="22">
                  <c:v>-82.476788387345692</c:v>
                </c:pt>
                <c:pt idx="23">
                  <c:v>-83.38059095293211</c:v>
                </c:pt>
                <c:pt idx="24">
                  <c:v>-83.726728105709881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F08-4611-92F1-D10E1B969536}"/>
            </c:ext>
          </c:extLst>
        </c:ser>
        <c:ser>
          <c:idx val="9"/>
          <c:order val="9"/>
          <c:marker>
            <c:symbol val="none"/>
          </c:marker>
          <c:xVal>
            <c:numRef>
              <c:f>BeachMarksvsPrediction!$K$9:$K$170</c:f>
              <c:numCache>
                <c:formatCode>0.00E+00</c:formatCode>
                <c:ptCount val="162"/>
                <c:pt idx="0">
                  <c:v>8.5601942179999995</c:v>
                </c:pt>
                <c:pt idx="1">
                  <c:v>8.5460209379999998</c:v>
                </c:pt>
                <c:pt idx="2">
                  <c:v>8.5239828440000007</c:v>
                </c:pt>
                <c:pt idx="3">
                  <c:v>8.4990911899999997</c:v>
                </c:pt>
                <c:pt idx="4">
                  <c:v>8.4687736509999993</c:v>
                </c:pt>
                <c:pt idx="5">
                  <c:v>8.4345223229999995</c:v>
                </c:pt>
                <c:pt idx="6">
                  <c:v>8.3958845800000006</c:v>
                </c:pt>
                <c:pt idx="7">
                  <c:v>8.3529714269999999</c:v>
                </c:pt>
                <c:pt idx="8">
                  <c:v>8.3061173620000002</c:v>
                </c:pt>
                <c:pt idx="9">
                  <c:v>8.2556919030000007</c:v>
                </c:pt>
                <c:pt idx="10">
                  <c:v>8.2021498590000004</c:v>
                </c:pt>
                <c:pt idx="11">
                  <c:v>8.1456458460000007</c:v>
                </c:pt>
                <c:pt idx="12">
                  <c:v>8.0862812149999996</c:v>
                </c:pt>
                <c:pt idx="13">
                  <c:v>8.0241494010000007</c:v>
                </c:pt>
                <c:pt idx="14">
                  <c:v>7.959314472</c:v>
                </c:pt>
                <c:pt idx="15">
                  <c:v>7.8918443040000001</c:v>
                </c:pt>
                <c:pt idx="16">
                  <c:v>7.821812736</c:v>
                </c:pt>
                <c:pt idx="17">
                  <c:v>7.7493797960000004</c:v>
                </c:pt>
                <c:pt idx="18">
                  <c:v>7.674541412</c:v>
                </c:pt>
                <c:pt idx="19">
                  <c:v>7.5973667650000003</c:v>
                </c:pt>
                <c:pt idx="20">
                  <c:v>7.5179623280000003</c:v>
                </c:pt>
                <c:pt idx="21">
                  <c:v>7.4362930660000002</c:v>
                </c:pt>
                <c:pt idx="22">
                  <c:v>7.3524553480000003</c:v>
                </c:pt>
                <c:pt idx="23">
                  <c:v>7.266485876</c:v>
                </c:pt>
                <c:pt idx="24">
                  <c:v>7.1783395900000002</c:v>
                </c:pt>
                <c:pt idx="25">
                  <c:v>7.0882097269999997</c:v>
                </c:pt>
                <c:pt idx="26">
                  <c:v>6.9960831140000002</c:v>
                </c:pt>
                <c:pt idx="27">
                  <c:v>6.9019619790000002</c:v>
                </c:pt>
                <c:pt idx="28">
                  <c:v>6.8059022069999999</c:v>
                </c:pt>
                <c:pt idx="29">
                  <c:v>6.7079276180000003</c:v>
                </c:pt>
                <c:pt idx="30">
                  <c:v>6.6081928440000004</c:v>
                </c:pt>
                <c:pt idx="31">
                  <c:v>6.5065428929999998</c:v>
                </c:pt>
                <c:pt idx="32">
                  <c:v>6.4030909510000003</c:v>
                </c:pt>
                <c:pt idx="33">
                  <c:v>6.2978924259999998</c:v>
                </c:pt>
                <c:pt idx="34">
                  <c:v>6.1909659330000002</c:v>
                </c:pt>
                <c:pt idx="35">
                  <c:v>6.0824734920000001</c:v>
                </c:pt>
                <c:pt idx="36">
                  <c:v>5.9723071570000004</c:v>
                </c:pt>
                <c:pt idx="37">
                  <c:v>5.8605973789999997</c:v>
                </c:pt>
                <c:pt idx="38">
                  <c:v>5.7473243470000002</c:v>
                </c:pt>
                <c:pt idx="39">
                  <c:v>5.6323937769999999</c:v>
                </c:pt>
                <c:pt idx="40">
                  <c:v>5.5161631619999998</c:v>
                </c:pt>
                <c:pt idx="41">
                  <c:v>5.3983795969999999</c:v>
                </c:pt>
                <c:pt idx="42">
                  <c:v>5.2793070489999998</c:v>
                </c:pt>
                <c:pt idx="43">
                  <c:v>5.1588337170000003</c:v>
                </c:pt>
                <c:pt idx="44">
                  <c:v>5.0369485630000002</c:v>
                </c:pt>
                <c:pt idx="45">
                  <c:v>4.9137597389999996</c:v>
                </c:pt>
                <c:pt idx="46">
                  <c:v>4.7893018559999998</c:v>
                </c:pt>
                <c:pt idx="47">
                  <c:v>4.6636444949999998</c:v>
                </c:pt>
                <c:pt idx="48">
                  <c:v>4.5368108749999996</c:v>
                </c:pt>
                <c:pt idx="49">
                  <c:v>4.4089730500000002</c:v>
                </c:pt>
                <c:pt idx="50">
                  <c:v>4.279903698</c:v>
                </c:pt>
                <c:pt idx="51">
                  <c:v>4.1497705539999998</c:v>
                </c:pt>
                <c:pt idx="52">
                  <c:v>4.018619857</c:v>
                </c:pt>
                <c:pt idx="53">
                  <c:v>3.8864763899999999</c:v>
                </c:pt>
                <c:pt idx="54">
                  <c:v>3.7535247360000001</c:v>
                </c:pt>
                <c:pt idx="55">
                  <c:v>3.6195338509999999</c:v>
                </c:pt>
                <c:pt idx="56">
                  <c:v>3.4845893459999999</c:v>
                </c:pt>
                <c:pt idx="57">
                  <c:v>3.3487859609999999</c:v>
                </c:pt>
                <c:pt idx="58">
                  <c:v>3.2121833909999999</c:v>
                </c:pt>
                <c:pt idx="59">
                  <c:v>3.0747962150000001</c:v>
                </c:pt>
                <c:pt idx="60">
                  <c:v>2.9368176419999998</c:v>
                </c:pt>
                <c:pt idx="61">
                  <c:v>2.7981307910000002</c:v>
                </c:pt>
                <c:pt idx="62">
                  <c:v>2.6587985600000001</c:v>
                </c:pt>
                <c:pt idx="63">
                  <c:v>2.5188407879999999</c:v>
                </c:pt>
                <c:pt idx="64">
                  <c:v>2.3781500950000001</c:v>
                </c:pt>
                <c:pt idx="65">
                  <c:v>2.2370078069999999</c:v>
                </c:pt>
                <c:pt idx="66">
                  <c:v>2.0953760510000001</c:v>
                </c:pt>
                <c:pt idx="67">
                  <c:v>1.953238719</c:v>
                </c:pt>
                <c:pt idx="68">
                  <c:v>1.810658176</c:v>
                </c:pt>
                <c:pt idx="69">
                  <c:v>1.6676480730000001</c:v>
                </c:pt>
                <c:pt idx="70">
                  <c:v>1.5244058549999999</c:v>
                </c:pt>
                <c:pt idx="71">
                  <c:v>1.38068612</c:v>
                </c:pt>
                <c:pt idx="72">
                  <c:v>1.2366298739999999</c:v>
                </c:pt>
                <c:pt idx="73">
                  <c:v>1.092299073</c:v>
                </c:pt>
                <c:pt idx="74">
                  <c:v>0.94770635609999998</c:v>
                </c:pt>
                <c:pt idx="75">
                  <c:v>0.80305023980000001</c:v>
                </c:pt>
                <c:pt idx="76">
                  <c:v>0.65816208870000004</c:v>
                </c:pt>
                <c:pt idx="77">
                  <c:v>0.51318772040000005</c:v>
                </c:pt>
                <c:pt idx="78">
                  <c:v>0.36808048430000001</c:v>
                </c:pt>
                <c:pt idx="79">
                  <c:v>0.22270521700000001</c:v>
                </c:pt>
                <c:pt idx="80">
                  <c:v>7.7492982340000002E-2</c:v>
                </c:pt>
                <c:pt idx="81">
                  <c:v>-6.7846522440000001E-2</c:v>
                </c:pt>
                <c:pt idx="82">
                  <c:v>-0.21328320680000001</c:v>
                </c:pt>
                <c:pt idx="83">
                  <c:v>-0.35863416609999998</c:v>
                </c:pt>
                <c:pt idx="84">
                  <c:v>-0.50374980039999995</c:v>
                </c:pt>
                <c:pt idx="85">
                  <c:v>-0.64897165990000005</c:v>
                </c:pt>
                <c:pt idx="86">
                  <c:v>-0.79405803389999996</c:v>
                </c:pt>
                <c:pt idx="87">
                  <c:v>-0.93875145240000002</c:v>
                </c:pt>
                <c:pt idx="88">
                  <c:v>-1.083301847</c:v>
                </c:pt>
                <c:pt idx="89">
                  <c:v>-1.2276708510000001</c:v>
                </c:pt>
                <c:pt idx="90">
                  <c:v>-1.3718042560000001</c:v>
                </c:pt>
                <c:pt idx="91">
                  <c:v>-1.515654984</c:v>
                </c:pt>
                <c:pt idx="92">
                  <c:v>-1.6591634390000001</c:v>
                </c:pt>
                <c:pt idx="93">
                  <c:v>-1.8022911129999999</c:v>
                </c:pt>
                <c:pt idx="94">
                  <c:v>-1.9447527819999999</c:v>
                </c:pt>
                <c:pt idx="95">
                  <c:v>-2.0868103100000002</c:v>
                </c:pt>
                <c:pt idx="96">
                  <c:v>-2.228501971</c:v>
                </c:pt>
                <c:pt idx="97">
                  <c:v>-2.3695902100000001</c:v>
                </c:pt>
                <c:pt idx="98">
                  <c:v>-2.5101580590000001</c:v>
                </c:pt>
                <c:pt idx="99">
                  <c:v>-2.650264398</c:v>
                </c:pt>
                <c:pt idx="100">
                  <c:v>-2.7897150709999998</c:v>
                </c:pt>
                <c:pt idx="101">
                  <c:v>-2.9285688190000001</c:v>
                </c:pt>
                <c:pt idx="102">
                  <c:v>-3.0667339400000002</c:v>
                </c:pt>
                <c:pt idx="103">
                  <c:v>-3.2041705550000001</c:v>
                </c:pt>
                <c:pt idx="104">
                  <c:v>-3.3406021030000002</c:v>
                </c:pt>
                <c:pt idx="105">
                  <c:v>-3.47627497</c:v>
                </c:pt>
                <c:pt idx="106">
                  <c:v>-3.6112178159999999</c:v>
                </c:pt>
                <c:pt idx="107">
                  <c:v>-3.7451971020000001</c:v>
                </c:pt>
                <c:pt idx="108">
                  <c:v>-3.87828996</c:v>
                </c:pt>
                <c:pt idx="109">
                  <c:v>-4.0105526129999998</c:v>
                </c:pt>
                <c:pt idx="110">
                  <c:v>-4.1417986539999996</c:v>
                </c:pt>
                <c:pt idx="111">
                  <c:v>-4.2719967309999998</c:v>
                </c:pt>
                <c:pt idx="112">
                  <c:v>-4.4010486870000003</c:v>
                </c:pt>
                <c:pt idx="113">
                  <c:v>-4.5290229220000002</c:v>
                </c:pt>
                <c:pt idx="114">
                  <c:v>-4.655967757</c:v>
                </c:pt>
                <c:pt idx="115">
                  <c:v>-4.7817014889999996</c:v>
                </c:pt>
                <c:pt idx="116">
                  <c:v>-4.9062479669999997</c:v>
                </c:pt>
                <c:pt idx="117">
                  <c:v>-5.0294313180000003</c:v>
                </c:pt>
                <c:pt idx="118">
                  <c:v>-5.1513469030000003</c:v>
                </c:pt>
                <c:pt idx="119">
                  <c:v>-5.2719213949999997</c:v>
                </c:pt>
                <c:pt idx="120">
                  <c:v>-5.3912298620000003</c:v>
                </c:pt>
                <c:pt idx="121">
                  <c:v>-5.5091318830000002</c:v>
                </c:pt>
                <c:pt idx="122">
                  <c:v>-5.6255954419999998</c:v>
                </c:pt>
                <c:pt idx="123">
                  <c:v>-5.7405755310000002</c:v>
                </c:pt>
                <c:pt idx="124">
                  <c:v>-5.8538315929999998</c:v>
                </c:pt>
                <c:pt idx="125">
                  <c:v>-5.9655622690000003</c:v>
                </c:pt>
                <c:pt idx="126">
                  <c:v>-6.0757812649999998</c:v>
                </c:pt>
                <c:pt idx="127">
                  <c:v>-6.184289315</c:v>
                </c:pt>
                <c:pt idx="128">
                  <c:v>-6.2911411639999999</c:v>
                </c:pt>
                <c:pt idx="129">
                  <c:v>-6.3963735010000002</c:v>
                </c:pt>
                <c:pt idx="130">
                  <c:v>-6.499831983</c:v>
                </c:pt>
                <c:pt idx="131">
                  <c:v>-6.6014852399999997</c:v>
                </c:pt>
                <c:pt idx="132">
                  <c:v>-6.7012472000000001</c:v>
                </c:pt>
                <c:pt idx="133">
                  <c:v>-6.7991604819999996</c:v>
                </c:pt>
                <c:pt idx="134">
                  <c:v>-6.8952516140000002</c:v>
                </c:pt>
                <c:pt idx="135">
                  <c:v>-6.9893759190000004</c:v>
                </c:pt>
                <c:pt idx="136">
                  <c:v>-7.0815420969999998</c:v>
                </c:pt>
                <c:pt idx="137">
                  <c:v>-7.1716081960000002</c:v>
                </c:pt>
                <c:pt idx="138">
                  <c:v>-7.2596328720000001</c:v>
                </c:pt>
                <c:pt idx="139">
                  <c:v>-7.34554493</c:v>
                </c:pt>
                <c:pt idx="140">
                  <c:v>-7.4293760649999996</c:v>
                </c:pt>
                <c:pt idx="141">
                  <c:v>-7.5109522420000001</c:v>
                </c:pt>
                <c:pt idx="142">
                  <c:v>-7.5902284529999999</c:v>
                </c:pt>
                <c:pt idx="143">
                  <c:v>-7.6672191410000003</c:v>
                </c:pt>
                <c:pt idx="144">
                  <c:v>-7.7419231010000003</c:v>
                </c:pt>
                <c:pt idx="145">
                  <c:v>-7.8142011150000004</c:v>
                </c:pt>
                <c:pt idx="146">
                  <c:v>-7.8840235359999999</c:v>
                </c:pt>
                <c:pt idx="147">
                  <c:v>-7.9512254640000002</c:v>
                </c:pt>
                <c:pt idx="148">
                  <c:v>-8.0157750249999999</c:v>
                </c:pt>
                <c:pt idx="149">
                  <c:v>-8.0775392650000004</c:v>
                </c:pt>
                <c:pt idx="150">
                  <c:v>-8.136470654</c:v>
                </c:pt>
                <c:pt idx="151">
                  <c:v>-8.1924222659999995</c:v>
                </c:pt>
                <c:pt idx="152">
                  <c:v>-8.2452939930000007</c:v>
                </c:pt>
                <c:pt idx="153">
                  <c:v>-8.2950313659999999</c:v>
                </c:pt>
                <c:pt idx="154">
                  <c:v>-8.3413664789999995</c:v>
                </c:pt>
                <c:pt idx="155">
                  <c:v>-8.3838619770000005</c:v>
                </c:pt>
                <c:pt idx="156">
                  <c:v>-8.4217663340000009</c:v>
                </c:pt>
                <c:pt idx="157">
                  <c:v>-8.4542836920000006</c:v>
                </c:pt>
                <c:pt idx="158">
                  <c:v>-8.4810919800000004</c:v>
                </c:pt>
                <c:pt idx="159">
                  <c:v>-8.5032965649999994</c:v>
                </c:pt>
                <c:pt idx="160">
                  <c:v>-8.5179038649999992</c:v>
                </c:pt>
                <c:pt idx="161">
                  <c:v>-8.5250266270000008</c:v>
                </c:pt>
              </c:numCache>
            </c:numRef>
          </c:xVal>
          <c:yVal>
            <c:numRef>
              <c:f>BeachMarksvsPrediction!$L$9:$L$170</c:f>
              <c:numCache>
                <c:formatCode>0.00E+00</c:formatCode>
                <c:ptCount val="162"/>
                <c:pt idx="0">
                  <c:v>-83.71347308</c:v>
                </c:pt>
                <c:pt idx="1">
                  <c:v>-83.619433389999998</c:v>
                </c:pt>
                <c:pt idx="2">
                  <c:v>-83.487153849999999</c:v>
                </c:pt>
                <c:pt idx="3">
                  <c:v>-83.355315680000004</c:v>
                </c:pt>
                <c:pt idx="4">
                  <c:v>-83.213020459999996</c:v>
                </c:pt>
                <c:pt idx="5">
                  <c:v>-83.071792299999998</c:v>
                </c:pt>
                <c:pt idx="6">
                  <c:v>-82.931643660000006</c:v>
                </c:pt>
                <c:pt idx="7">
                  <c:v>-82.792868679999998</c:v>
                </c:pt>
                <c:pt idx="8">
                  <c:v>-82.655337349999996</c:v>
                </c:pt>
                <c:pt idx="9">
                  <c:v>-82.518869859999995</c:v>
                </c:pt>
                <c:pt idx="10">
                  <c:v>-82.383772410000006</c:v>
                </c:pt>
                <c:pt idx="11">
                  <c:v>-82.249907680000007</c:v>
                </c:pt>
                <c:pt idx="12">
                  <c:v>-82.117262690000004</c:v>
                </c:pt>
                <c:pt idx="13">
                  <c:v>-81.985898449999993</c:v>
                </c:pt>
                <c:pt idx="14">
                  <c:v>-81.855829369999995</c:v>
                </c:pt>
                <c:pt idx="15">
                  <c:v>-81.727075389999996</c:v>
                </c:pt>
                <c:pt idx="16">
                  <c:v>-81.599652320000004</c:v>
                </c:pt>
                <c:pt idx="17">
                  <c:v>-81.473716109999998</c:v>
                </c:pt>
                <c:pt idx="18">
                  <c:v>-81.349154549999994</c:v>
                </c:pt>
                <c:pt idx="19">
                  <c:v>-81.226010000000002</c:v>
                </c:pt>
                <c:pt idx="20">
                  <c:v>-81.104390170000002</c:v>
                </c:pt>
                <c:pt idx="21">
                  <c:v>-80.984193869999999</c:v>
                </c:pt>
                <c:pt idx="22">
                  <c:v>-80.865517479999994</c:v>
                </c:pt>
                <c:pt idx="23">
                  <c:v>-80.748370379999997</c:v>
                </c:pt>
                <c:pt idx="24">
                  <c:v>-80.632659930000003</c:v>
                </c:pt>
                <c:pt idx="25">
                  <c:v>-80.518618450000005</c:v>
                </c:pt>
                <c:pt idx="26">
                  <c:v>-80.406220750000003</c:v>
                </c:pt>
                <c:pt idx="27">
                  <c:v>-80.295459219999998</c:v>
                </c:pt>
                <c:pt idx="28">
                  <c:v>-80.186383660000004</c:v>
                </c:pt>
                <c:pt idx="29">
                  <c:v>-80.079003369999995</c:v>
                </c:pt>
                <c:pt idx="30">
                  <c:v>-79.973460979999999</c:v>
                </c:pt>
                <c:pt idx="31">
                  <c:v>-79.869576390000006</c:v>
                </c:pt>
                <c:pt idx="32">
                  <c:v>-79.767455049999995</c:v>
                </c:pt>
                <c:pt idx="33">
                  <c:v>-79.667143569999993</c:v>
                </c:pt>
                <c:pt idx="34">
                  <c:v>-79.568652779999994</c:v>
                </c:pt>
                <c:pt idx="35">
                  <c:v>-79.47211385</c:v>
                </c:pt>
                <c:pt idx="36">
                  <c:v>-79.377407959999999</c:v>
                </c:pt>
                <c:pt idx="37">
                  <c:v>-79.284623100000005</c:v>
                </c:pt>
                <c:pt idx="38">
                  <c:v>-79.193725439999994</c:v>
                </c:pt>
                <c:pt idx="39">
                  <c:v>-79.104631220000002</c:v>
                </c:pt>
                <c:pt idx="40">
                  <c:v>-79.017596150000003</c:v>
                </c:pt>
                <c:pt idx="41">
                  <c:v>-78.932422430000003</c:v>
                </c:pt>
                <c:pt idx="42">
                  <c:v>-78.849294159999999</c:v>
                </c:pt>
                <c:pt idx="43">
                  <c:v>-78.768131010000005</c:v>
                </c:pt>
                <c:pt idx="44">
                  <c:v>-78.688929110000004</c:v>
                </c:pt>
                <c:pt idx="45">
                  <c:v>-78.61175326</c:v>
                </c:pt>
                <c:pt idx="46">
                  <c:v>-78.536608419999993</c:v>
                </c:pt>
                <c:pt idx="47">
                  <c:v>-78.46351559</c:v>
                </c:pt>
                <c:pt idx="48">
                  <c:v>-78.392474000000007</c:v>
                </c:pt>
                <c:pt idx="49">
                  <c:v>-78.323569019999994</c:v>
                </c:pt>
                <c:pt idx="50">
                  <c:v>-78.256678449999995</c:v>
                </c:pt>
                <c:pt idx="51">
                  <c:v>-78.191892730000006</c:v>
                </c:pt>
                <c:pt idx="52">
                  <c:v>-78.129225829999996</c:v>
                </c:pt>
                <c:pt idx="53">
                  <c:v>-78.068669270000001</c:v>
                </c:pt>
                <c:pt idx="54">
                  <c:v>-78.010277529999996</c:v>
                </c:pt>
                <c:pt idx="55">
                  <c:v>-77.953930240000005</c:v>
                </c:pt>
                <c:pt idx="56">
                  <c:v>-77.899663039999993</c:v>
                </c:pt>
                <c:pt idx="57">
                  <c:v>-77.847521450000002</c:v>
                </c:pt>
                <c:pt idx="58">
                  <c:v>-77.797530570000006</c:v>
                </c:pt>
                <c:pt idx="59">
                  <c:v>-77.749690119999997</c:v>
                </c:pt>
                <c:pt idx="60">
                  <c:v>-77.704056170000001</c:v>
                </c:pt>
                <c:pt idx="61">
                  <c:v>-77.660581019999995</c:v>
                </c:pt>
                <c:pt idx="62">
                  <c:v>-77.619271420000004</c:v>
                </c:pt>
                <c:pt idx="63">
                  <c:v>-77.580116360000005</c:v>
                </c:pt>
                <c:pt idx="64">
                  <c:v>-77.543076970000001</c:v>
                </c:pt>
                <c:pt idx="65">
                  <c:v>-77.508222889999999</c:v>
                </c:pt>
                <c:pt idx="66">
                  <c:v>-77.475541140000004</c:v>
                </c:pt>
                <c:pt idx="67">
                  <c:v>-77.44502919</c:v>
                </c:pt>
                <c:pt idx="68">
                  <c:v>-77.416694770000007</c:v>
                </c:pt>
                <c:pt idx="69">
                  <c:v>-77.39052701</c:v>
                </c:pt>
                <c:pt idx="70">
                  <c:v>-77.366548620000003</c:v>
                </c:pt>
                <c:pt idx="71">
                  <c:v>-77.344721079999999</c:v>
                </c:pt>
                <c:pt idx="72">
                  <c:v>-77.325075429999998</c:v>
                </c:pt>
                <c:pt idx="73">
                  <c:v>-77.30761622</c:v>
                </c:pt>
                <c:pt idx="74">
                  <c:v>-77.292327549999996</c:v>
                </c:pt>
                <c:pt idx="75">
                  <c:v>-77.279210610000007</c:v>
                </c:pt>
                <c:pt idx="76">
                  <c:v>-77.268241570000001</c:v>
                </c:pt>
                <c:pt idx="77">
                  <c:v>-77.259432790000005</c:v>
                </c:pt>
                <c:pt idx="78">
                  <c:v>-77.252791759999994</c:v>
                </c:pt>
                <c:pt idx="79">
                  <c:v>-77.248330179999996</c:v>
                </c:pt>
                <c:pt idx="80">
                  <c:v>-77.246072459999993</c:v>
                </c:pt>
                <c:pt idx="81">
                  <c:v>-77.246016330000003</c:v>
                </c:pt>
                <c:pt idx="82">
                  <c:v>-77.248162590000007</c:v>
                </c:pt>
                <c:pt idx="83">
                  <c:v>-77.252485930000006</c:v>
                </c:pt>
                <c:pt idx="84">
                  <c:v>-77.258974519999995</c:v>
                </c:pt>
                <c:pt idx="85">
                  <c:v>-77.267658580000003</c:v>
                </c:pt>
                <c:pt idx="86">
                  <c:v>-77.278536919999993</c:v>
                </c:pt>
                <c:pt idx="87">
                  <c:v>-77.291578639999997</c:v>
                </c:pt>
                <c:pt idx="88">
                  <c:v>-77.306801590000006</c:v>
                </c:pt>
                <c:pt idx="89">
                  <c:v>-77.324210870000002</c:v>
                </c:pt>
                <c:pt idx="90">
                  <c:v>-77.343803019999996</c:v>
                </c:pt>
                <c:pt idx="91">
                  <c:v>-77.365574080000002</c:v>
                </c:pt>
                <c:pt idx="92">
                  <c:v>-77.389518879999997</c:v>
                </c:pt>
                <c:pt idx="93">
                  <c:v>-77.415637140000001</c:v>
                </c:pt>
                <c:pt idx="94">
                  <c:v>-77.443877540000003</c:v>
                </c:pt>
                <c:pt idx="95">
                  <c:v>-77.474295810000001</c:v>
                </c:pt>
                <c:pt idx="96">
                  <c:v>-77.506908159999995</c:v>
                </c:pt>
                <c:pt idx="97">
                  <c:v>-77.541661340000005</c:v>
                </c:pt>
                <c:pt idx="98">
                  <c:v>-77.578577629999998</c:v>
                </c:pt>
                <c:pt idx="99">
                  <c:v>-77.617687559999993</c:v>
                </c:pt>
                <c:pt idx="100">
                  <c:v>-77.658952369999994</c:v>
                </c:pt>
                <c:pt idx="101">
                  <c:v>-77.702393499999999</c:v>
                </c:pt>
                <c:pt idx="102">
                  <c:v>-77.747988609999993</c:v>
                </c:pt>
                <c:pt idx="103">
                  <c:v>-77.795731200000006</c:v>
                </c:pt>
                <c:pt idx="104">
                  <c:v>-77.845528389999998</c:v>
                </c:pt>
                <c:pt idx="105">
                  <c:v>-77.897479930000003</c:v>
                </c:pt>
                <c:pt idx="106">
                  <c:v>-77.951618589999995</c:v>
                </c:pt>
                <c:pt idx="107">
                  <c:v>-78.007865339999995</c:v>
                </c:pt>
                <c:pt idx="108">
                  <c:v>-78.066251100000002</c:v>
                </c:pt>
                <c:pt idx="109">
                  <c:v>-78.126802249999997</c:v>
                </c:pt>
                <c:pt idx="110">
                  <c:v>-78.189445919999997</c:v>
                </c:pt>
                <c:pt idx="111">
                  <c:v>-78.254180980000001</c:v>
                </c:pt>
                <c:pt idx="112">
                  <c:v>-78.320974230000004</c:v>
                </c:pt>
                <c:pt idx="113">
                  <c:v>-78.389871229999997</c:v>
                </c:pt>
                <c:pt idx="114">
                  <c:v>-78.460909639999997</c:v>
                </c:pt>
                <c:pt idx="115">
                  <c:v>-78.534001200000006</c:v>
                </c:pt>
                <c:pt idx="116">
                  <c:v>-78.609172400000006</c:v>
                </c:pt>
                <c:pt idx="117">
                  <c:v>-78.686332829999998</c:v>
                </c:pt>
                <c:pt idx="118">
                  <c:v>-78.765548699999997</c:v>
                </c:pt>
                <c:pt idx="119">
                  <c:v>-78.846768749999995</c:v>
                </c:pt>
                <c:pt idx="120">
                  <c:v>-78.930040539999993</c:v>
                </c:pt>
                <c:pt idx="121">
                  <c:v>-79.015279179999993</c:v>
                </c:pt>
                <c:pt idx="122">
                  <c:v>-79.102478770000005</c:v>
                </c:pt>
                <c:pt idx="123">
                  <c:v>-79.191623410000005</c:v>
                </c:pt>
                <c:pt idx="124">
                  <c:v>-79.282537689999998</c:v>
                </c:pt>
                <c:pt idx="125">
                  <c:v>-79.375388970000003</c:v>
                </c:pt>
                <c:pt idx="126">
                  <c:v>-79.470211699999993</c:v>
                </c:pt>
                <c:pt idx="127">
                  <c:v>-79.566851040000003</c:v>
                </c:pt>
                <c:pt idx="128">
                  <c:v>-79.665361439999998</c:v>
                </c:pt>
                <c:pt idx="129">
                  <c:v>-79.765785609999995</c:v>
                </c:pt>
                <c:pt idx="130">
                  <c:v>-79.867986900000005</c:v>
                </c:pt>
                <c:pt idx="131">
                  <c:v>-79.971947450000002</c:v>
                </c:pt>
                <c:pt idx="132">
                  <c:v>-80.07759926</c:v>
                </c:pt>
                <c:pt idx="133">
                  <c:v>-80.185005959999998</c:v>
                </c:pt>
                <c:pt idx="134">
                  <c:v>-80.29421653</c:v>
                </c:pt>
                <c:pt idx="135">
                  <c:v>-80.405081170000003</c:v>
                </c:pt>
                <c:pt idx="136">
                  <c:v>-80.517628650000006</c:v>
                </c:pt>
                <c:pt idx="137">
                  <c:v>-80.63171183</c:v>
                </c:pt>
                <c:pt idx="138">
                  <c:v>-80.747423620000006</c:v>
                </c:pt>
                <c:pt idx="139">
                  <c:v>-80.864696870000003</c:v>
                </c:pt>
                <c:pt idx="140">
                  <c:v>-80.983608689999997</c:v>
                </c:pt>
                <c:pt idx="141">
                  <c:v>-81.103960749999999</c:v>
                </c:pt>
                <c:pt idx="142">
                  <c:v>-81.225731609999997</c:v>
                </c:pt>
                <c:pt idx="143">
                  <c:v>-81.348994509999997</c:v>
                </c:pt>
                <c:pt idx="144">
                  <c:v>-81.473805810000002</c:v>
                </c:pt>
                <c:pt idx="145">
                  <c:v>-81.599997400000007</c:v>
                </c:pt>
                <c:pt idx="146">
                  <c:v>-81.727607829999997</c:v>
                </c:pt>
                <c:pt idx="147">
                  <c:v>-81.856482979999996</c:v>
                </c:pt>
                <c:pt idx="148">
                  <c:v>-81.986747730000005</c:v>
                </c:pt>
                <c:pt idx="149">
                  <c:v>-82.118341920000006</c:v>
                </c:pt>
                <c:pt idx="150">
                  <c:v>-82.251355820000001</c:v>
                </c:pt>
                <c:pt idx="151">
                  <c:v>-82.38561387</c:v>
                </c:pt>
                <c:pt idx="152">
                  <c:v>-82.520986339999993</c:v>
                </c:pt>
                <c:pt idx="153">
                  <c:v>-82.657580339999996</c:v>
                </c:pt>
                <c:pt idx="154">
                  <c:v>-82.795351629999999</c:v>
                </c:pt>
                <c:pt idx="155">
                  <c:v>-82.934475340000006</c:v>
                </c:pt>
                <c:pt idx="156">
                  <c:v>-83.074941109999997</c:v>
                </c:pt>
                <c:pt idx="157">
                  <c:v>-83.216700169999996</c:v>
                </c:pt>
                <c:pt idx="158">
                  <c:v>-83.359412800000001</c:v>
                </c:pt>
                <c:pt idx="159">
                  <c:v>-83.503129659999999</c:v>
                </c:pt>
                <c:pt idx="160">
                  <c:v>-83.609705500000004</c:v>
                </c:pt>
                <c:pt idx="161">
                  <c:v>-83.663018089999994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F08-4611-92F1-D10E1B969536}"/>
            </c:ext>
          </c:extLst>
        </c:ser>
        <c:ser>
          <c:idx val="10"/>
          <c:order val="10"/>
          <c:marker>
            <c:symbol val="none"/>
          </c:marker>
          <c:xVal>
            <c:numRef>
              <c:f>BeachMarksvsPrediction!$N$9:$N$200</c:f>
              <c:numCache>
                <c:formatCode>0.00E+00</c:formatCode>
                <c:ptCount val="192"/>
                <c:pt idx="0">
                  <c:v>8.7044512649999994</c:v>
                </c:pt>
                <c:pt idx="1">
                  <c:v>8.6900094239999994</c:v>
                </c:pt>
                <c:pt idx="2">
                  <c:v>8.667351386</c:v>
                </c:pt>
                <c:pt idx="3">
                  <c:v>8.6417502489999993</c:v>
                </c:pt>
                <c:pt idx="4">
                  <c:v>8.6106344690000007</c:v>
                </c:pt>
                <c:pt idx="5">
                  <c:v>8.5754755940000003</c:v>
                </c:pt>
                <c:pt idx="6">
                  <c:v>8.5358324069999991</c:v>
                </c:pt>
                <c:pt idx="7">
                  <c:v>8.4918347819999997</c:v>
                </c:pt>
                <c:pt idx="8">
                  <c:v>8.4438388359999994</c:v>
                </c:pt>
                <c:pt idx="9">
                  <c:v>8.3922280889999996</c:v>
                </c:pt>
                <c:pt idx="10">
                  <c:v>8.3374645469999997</c:v>
                </c:pt>
                <c:pt idx="11">
                  <c:v>8.2796975659999994</c:v>
                </c:pt>
                <c:pt idx="12">
                  <c:v>8.2190232739999995</c:v>
                </c:pt>
                <c:pt idx="13">
                  <c:v>8.1555353830000001</c:v>
                </c:pt>
                <c:pt idx="14">
                  <c:v>8.0893033160000005</c:v>
                </c:pt>
                <c:pt idx="15">
                  <c:v>8.020403001</c:v>
                </c:pt>
                <c:pt idx="16">
                  <c:v>7.9489161319999999</c:v>
                </c:pt>
                <c:pt idx="17">
                  <c:v>7.8750105660000003</c:v>
                </c:pt>
                <c:pt idx="18">
                  <c:v>7.7986844670000002</c:v>
                </c:pt>
                <c:pt idx="19">
                  <c:v>7.7200070260000002</c:v>
                </c:pt>
                <c:pt idx="20">
                  <c:v>7.6390822700000003</c:v>
                </c:pt>
                <c:pt idx="21">
                  <c:v>7.5558669030000001</c:v>
                </c:pt>
                <c:pt idx="22">
                  <c:v>7.4704519429999996</c:v>
                </c:pt>
                <c:pt idx="23">
                  <c:v>7.3828714209999999</c:v>
                </c:pt>
                <c:pt idx="24">
                  <c:v>7.2930793740000004</c:v>
                </c:pt>
                <c:pt idx="25">
                  <c:v>7.2012773790000004</c:v>
                </c:pt>
                <c:pt idx="26">
                  <c:v>7.1074583020000004</c:v>
                </c:pt>
                <c:pt idx="27">
                  <c:v>7.0116294689999998</c:v>
                </c:pt>
                <c:pt idx="28">
                  <c:v>6.9138507960000002</c:v>
                </c:pt>
                <c:pt idx="29">
                  <c:v>6.8141474039999999</c:v>
                </c:pt>
                <c:pt idx="30">
                  <c:v>6.7126771859999996</c:v>
                </c:pt>
                <c:pt idx="31">
                  <c:v>6.6092820059999999</c:v>
                </c:pt>
                <c:pt idx="32">
                  <c:v>6.5040764449999999</c:v>
                </c:pt>
                <c:pt idx="33">
                  <c:v>6.397116316</c:v>
                </c:pt>
                <c:pt idx="34">
                  <c:v>6.2884201539999998</c:v>
                </c:pt>
                <c:pt idx="35">
                  <c:v>6.1781497060000001</c:v>
                </c:pt>
                <c:pt idx="36">
                  <c:v>6.0661889819999999</c:v>
                </c:pt>
                <c:pt idx="37">
                  <c:v>5.9526655100000001</c:v>
                </c:pt>
                <c:pt idx="38">
                  <c:v>5.8375571839999996</c:v>
                </c:pt>
                <c:pt idx="39">
                  <c:v>5.7207685130000003</c:v>
                </c:pt>
                <c:pt idx="40">
                  <c:v>5.6026646109999998</c:v>
                </c:pt>
                <c:pt idx="41">
                  <c:v>5.4829898149999998</c:v>
                </c:pt>
                <c:pt idx="42">
                  <c:v>5.3620124039999997</c:v>
                </c:pt>
                <c:pt idx="43">
                  <c:v>5.239618406</c:v>
                </c:pt>
                <c:pt idx="44">
                  <c:v>5.1157967510000004</c:v>
                </c:pt>
                <c:pt idx="45">
                  <c:v>4.9906567940000004</c:v>
                </c:pt>
                <c:pt idx="46">
                  <c:v>4.8642320139999997</c:v>
                </c:pt>
                <c:pt idx="47">
                  <c:v>4.7365911780000003</c:v>
                </c:pt>
                <c:pt idx="48">
                  <c:v>4.6077577869999997</c:v>
                </c:pt>
                <c:pt idx="49">
                  <c:v>4.477908244</c:v>
                </c:pt>
                <c:pt idx="50">
                  <c:v>4.3468132390000003</c:v>
                </c:pt>
                <c:pt idx="51">
                  <c:v>4.2146437900000002</c:v>
                </c:pt>
                <c:pt idx="52">
                  <c:v>4.0814461289999997</c:v>
                </c:pt>
                <c:pt idx="53">
                  <c:v>3.9472441659999999</c:v>
                </c:pt>
                <c:pt idx="54">
                  <c:v>3.8122241830000001</c:v>
                </c:pt>
                <c:pt idx="55">
                  <c:v>3.6761501079999999</c:v>
                </c:pt>
                <c:pt idx="56">
                  <c:v>3.5391076159999999</c:v>
                </c:pt>
                <c:pt idx="57">
                  <c:v>3.401192676</c:v>
                </c:pt>
                <c:pt idx="58">
                  <c:v>3.2624666499999999</c:v>
                </c:pt>
                <c:pt idx="59">
                  <c:v>3.1229454269999999</c:v>
                </c:pt>
                <c:pt idx="60">
                  <c:v>2.9828256519999998</c:v>
                </c:pt>
                <c:pt idx="61">
                  <c:v>2.8419878590000001</c:v>
                </c:pt>
                <c:pt idx="62">
                  <c:v>2.7004942220000001</c:v>
                </c:pt>
                <c:pt idx="63">
                  <c:v>2.5583634989999999</c:v>
                </c:pt>
                <c:pt idx="64">
                  <c:v>2.415486289</c:v>
                </c:pt>
                <c:pt idx="65">
                  <c:v>2.2721485530000001</c:v>
                </c:pt>
                <c:pt idx="66">
                  <c:v>2.1283120160000002</c:v>
                </c:pt>
                <c:pt idx="67">
                  <c:v>1.9839602629999999</c:v>
                </c:pt>
                <c:pt idx="68">
                  <c:v>1.8391565000000001</c:v>
                </c:pt>
                <c:pt idx="69">
                  <c:v>1.6939149819999999</c:v>
                </c:pt>
                <c:pt idx="70">
                  <c:v>1.5484369490000001</c:v>
                </c:pt>
                <c:pt idx="71">
                  <c:v>1.4024739100000001</c:v>
                </c:pt>
                <c:pt idx="72">
                  <c:v>1.256169503</c:v>
                </c:pt>
                <c:pt idx="73">
                  <c:v>1.109586746</c:v>
                </c:pt>
                <c:pt idx="74">
                  <c:v>0.9627382189</c:v>
                </c:pt>
                <c:pt idx="75">
                  <c:v>0.81582504079999996</c:v>
                </c:pt>
                <c:pt idx="76">
                  <c:v>0.66867548809999999</c:v>
                </c:pt>
                <c:pt idx="77">
                  <c:v>0.52143757830000004</c:v>
                </c:pt>
                <c:pt idx="78">
                  <c:v>0.37406412239999998</c:v>
                </c:pt>
                <c:pt idx="79">
                  <c:v>0.22641810379999999</c:v>
                </c:pt>
                <c:pt idx="80">
                  <c:v>7.8937560769999998E-2</c:v>
                </c:pt>
                <c:pt idx="81">
                  <c:v>-6.8672229479999999E-2</c:v>
                </c:pt>
                <c:pt idx="82">
                  <c:v>-0.2163807418</c:v>
                </c:pt>
                <c:pt idx="83">
                  <c:v>-0.36400226159999999</c:v>
                </c:pt>
                <c:pt idx="84">
                  <c:v>-0.51138469860000002</c:v>
                </c:pt>
                <c:pt idx="85">
                  <c:v>-0.65887457959999995</c:v>
                </c:pt>
                <c:pt idx="86">
                  <c:v>-0.80622617330000002</c:v>
                </c:pt>
                <c:pt idx="87">
                  <c:v>-0.95317816369999997</c:v>
                </c:pt>
                <c:pt idx="88">
                  <c:v>-1.0999849079999999</c:v>
                </c:pt>
                <c:pt idx="89">
                  <c:v>-1.246607748</c:v>
                </c:pt>
                <c:pt idx="90">
                  <c:v>-1.3929913229999999</c:v>
                </c:pt>
                <c:pt idx="91">
                  <c:v>-1.539087141</c:v>
                </c:pt>
                <c:pt idx="92">
                  <c:v>-1.684834054</c:v>
                </c:pt>
                <c:pt idx="93">
                  <c:v>-1.830192866</c:v>
                </c:pt>
                <c:pt idx="94">
                  <c:v>-1.974874405</c:v>
                </c:pt>
                <c:pt idx="95">
                  <c:v>-2.1191452649999998</c:v>
                </c:pt>
                <c:pt idx="96">
                  <c:v>-2.2630444179999998</c:v>
                </c:pt>
                <c:pt idx="97">
                  <c:v>-2.4063303519999999</c:v>
                </c:pt>
                <c:pt idx="98">
                  <c:v>-2.549087434</c:v>
                </c:pt>
                <c:pt idx="99">
                  <c:v>-2.6913760120000001</c:v>
                </c:pt>
                <c:pt idx="100">
                  <c:v>-2.832999826</c:v>
                </c:pt>
                <c:pt idx="101">
                  <c:v>-2.974018912</c:v>
                </c:pt>
                <c:pt idx="102">
                  <c:v>-3.1143392580000002</c:v>
                </c:pt>
                <c:pt idx="103">
                  <c:v>-3.253918901</c:v>
                </c:pt>
                <c:pt idx="104">
                  <c:v>-3.3924754909999999</c:v>
                </c:pt>
                <c:pt idx="105">
                  <c:v>-3.5302585030000002</c:v>
                </c:pt>
                <c:pt idx="106">
                  <c:v>-3.6672976799999999</c:v>
                </c:pt>
                <c:pt idx="107">
                  <c:v>-3.8033581939999999</c:v>
                </c:pt>
                <c:pt idx="108">
                  <c:v>-3.9385205330000002</c:v>
                </c:pt>
                <c:pt idx="109">
                  <c:v>-4.0728422249999996</c:v>
                </c:pt>
                <c:pt idx="110">
                  <c:v>-4.2061334800000001</c:v>
                </c:pt>
                <c:pt idx="111">
                  <c:v>-4.338362644</c:v>
                </c:pt>
                <c:pt idx="112">
                  <c:v>-4.4694307650000002</c:v>
                </c:pt>
                <c:pt idx="113">
                  <c:v>-4.599407974</c:v>
                </c:pt>
                <c:pt idx="114">
                  <c:v>-4.7283437480000003</c:v>
                </c:pt>
                <c:pt idx="115">
                  <c:v>-4.8560548609999996</c:v>
                </c:pt>
                <c:pt idx="116">
                  <c:v>-4.9825667989999998</c:v>
                </c:pt>
                <c:pt idx="117">
                  <c:v>-5.107700941</c:v>
                </c:pt>
                <c:pt idx="118">
                  <c:v>-5.2315535679999998</c:v>
                </c:pt>
                <c:pt idx="119">
                  <c:v>-5.3540491570000004</c:v>
                </c:pt>
                <c:pt idx="120">
                  <c:v>-5.4752625420000003</c:v>
                </c:pt>
                <c:pt idx="121">
                  <c:v>-5.5950503720000002</c:v>
                </c:pt>
                <c:pt idx="122">
                  <c:v>-5.7133813050000004</c:v>
                </c:pt>
                <c:pt idx="123">
                  <c:v>-5.8302119799999996</c:v>
                </c:pt>
                <c:pt idx="124">
                  <c:v>-5.9452996269999998</c:v>
                </c:pt>
                <c:pt idx="125">
                  <c:v>-6.0588465449999998</c:v>
                </c:pt>
                <c:pt idx="126">
                  <c:v>-6.1708677459999999</c:v>
                </c:pt>
                <c:pt idx="127">
                  <c:v>-6.2811632079999997</c:v>
                </c:pt>
                <c:pt idx="128">
                  <c:v>-6.3897912400000001</c:v>
                </c:pt>
                <c:pt idx="129">
                  <c:v>-6.4967906180000004</c:v>
                </c:pt>
                <c:pt idx="130">
                  <c:v>-6.6020050680000004</c:v>
                </c:pt>
                <c:pt idx="131">
                  <c:v>-6.7054025429999999</c:v>
                </c:pt>
                <c:pt idx="132">
                  <c:v>-6.8068958909999999</c:v>
                </c:pt>
                <c:pt idx="133">
                  <c:v>-6.9065283309999996</c:v>
                </c:pt>
                <c:pt idx="134">
                  <c:v>-7.0043263610000004</c:v>
                </c:pt>
                <c:pt idx="135">
                  <c:v>-7.1001405689999997</c:v>
                </c:pt>
                <c:pt idx="136">
                  <c:v>-7.1939766120000002</c:v>
                </c:pt>
                <c:pt idx="137">
                  <c:v>-7.2856880820000001</c:v>
                </c:pt>
                <c:pt idx="138">
                  <c:v>-7.3753349469999998</c:v>
                </c:pt>
                <c:pt idx="139">
                  <c:v>-7.462846485</c:v>
                </c:pt>
                <c:pt idx="140">
                  <c:v>-7.5482574800000002</c:v>
                </c:pt>
                <c:pt idx="141">
                  <c:v>-7.6313941950000004</c:v>
                </c:pt>
                <c:pt idx="142">
                  <c:v>-7.7122143899999998</c:v>
                </c:pt>
                <c:pt idx="143">
                  <c:v>-7.7907330010000004</c:v>
                </c:pt>
                <c:pt idx="144">
                  <c:v>-7.8669447410000002</c:v>
                </c:pt>
                <c:pt idx="145">
                  <c:v>-7.9406995379999996</c:v>
                </c:pt>
                <c:pt idx="146">
                  <c:v>-8.0119604849999995</c:v>
                </c:pt>
                <c:pt idx="147">
                  <c:v>-8.0805580030000002</c:v>
                </c:pt>
                <c:pt idx="148">
                  <c:v>-8.1464609209999992</c:v>
                </c:pt>
                <c:pt idx="149">
                  <c:v>-8.2095333539999995</c:v>
                </c:pt>
                <c:pt idx="150">
                  <c:v>-8.2697260939999993</c:v>
                </c:pt>
                <c:pt idx="151">
                  <c:v>-8.3268899609999991</c:v>
                </c:pt>
                <c:pt idx="152">
                  <c:v>-8.3809246210000001</c:v>
                </c:pt>
                <c:pt idx="153">
                  <c:v>-8.43177822</c:v>
                </c:pt>
                <c:pt idx="154">
                  <c:v>-8.4791862259999995</c:v>
                </c:pt>
                <c:pt idx="155">
                  <c:v>-8.5227128180000005</c:v>
                </c:pt>
                <c:pt idx="156">
                  <c:v>-8.5615920499999998</c:v>
                </c:pt>
                <c:pt idx="157">
                  <c:v>-8.5949888919999999</c:v>
                </c:pt>
                <c:pt idx="158">
                  <c:v>-8.6225262489999999</c:v>
                </c:pt>
                <c:pt idx="159">
                  <c:v>-8.645288377</c:v>
                </c:pt>
                <c:pt idx="160">
                  <c:v>-8.6602653590000003</c:v>
                </c:pt>
                <c:pt idx="161">
                  <c:v>-8.6676219910000007</c:v>
                </c:pt>
                <c:pt idx="162">
                  <c:v>-8.6748028809999997</c:v>
                </c:pt>
              </c:numCache>
            </c:numRef>
          </c:xVal>
          <c:yVal>
            <c:numRef>
              <c:f>BeachMarksvsPrediction!$O$9:$O$200</c:f>
              <c:numCache>
                <c:formatCode>0.00E+00</c:formatCode>
                <c:ptCount val="192"/>
                <c:pt idx="0">
                  <c:v>-83.698596330000001</c:v>
                </c:pt>
                <c:pt idx="1">
                  <c:v>-83.603823860000006</c:v>
                </c:pt>
                <c:pt idx="2">
                  <c:v>-83.469125090000006</c:v>
                </c:pt>
                <c:pt idx="3">
                  <c:v>-83.334955500000007</c:v>
                </c:pt>
                <c:pt idx="4">
                  <c:v>-83.190507210000007</c:v>
                </c:pt>
                <c:pt idx="5">
                  <c:v>-83.047163929999996</c:v>
                </c:pt>
                <c:pt idx="6">
                  <c:v>-82.904937559999993</c:v>
                </c:pt>
                <c:pt idx="7">
                  <c:v>-82.764123569999995</c:v>
                </c:pt>
                <c:pt idx="8">
                  <c:v>-82.624584249999998</c:v>
                </c:pt>
                <c:pt idx="9">
                  <c:v>-82.486132600000005</c:v>
                </c:pt>
                <c:pt idx="10">
                  <c:v>-82.349078090000006</c:v>
                </c:pt>
                <c:pt idx="11">
                  <c:v>-82.213283489999995</c:v>
                </c:pt>
                <c:pt idx="12">
                  <c:v>-82.078738290000004</c:v>
                </c:pt>
                <c:pt idx="13">
                  <c:v>-81.945505100000005</c:v>
                </c:pt>
                <c:pt idx="14">
                  <c:v>-81.813596559999993</c:v>
                </c:pt>
                <c:pt idx="15">
                  <c:v>-81.683029189999999</c:v>
                </c:pt>
                <c:pt idx="16">
                  <c:v>-81.553814930000001</c:v>
                </c:pt>
                <c:pt idx="17">
                  <c:v>-81.426108319999997</c:v>
                </c:pt>
                <c:pt idx="18">
                  <c:v>-81.299793019999996</c:v>
                </c:pt>
                <c:pt idx="19">
                  <c:v>-81.174911640000005</c:v>
                </c:pt>
                <c:pt idx="20">
                  <c:v>-81.051575260000007</c:v>
                </c:pt>
                <c:pt idx="21">
                  <c:v>-80.929685570000004</c:v>
                </c:pt>
                <c:pt idx="22">
                  <c:v>-80.809344909999993</c:v>
                </c:pt>
                <c:pt idx="23">
                  <c:v>-80.690565160000006</c:v>
                </c:pt>
                <c:pt idx="24">
                  <c:v>-80.573252550000007</c:v>
                </c:pt>
                <c:pt idx="25">
                  <c:v>-80.457639</c:v>
                </c:pt>
                <c:pt idx="26">
                  <c:v>-80.343693720000005</c:v>
                </c:pt>
                <c:pt idx="27">
                  <c:v>-80.231404220000002</c:v>
                </c:pt>
                <c:pt idx="28">
                  <c:v>-80.120817509999995</c:v>
                </c:pt>
                <c:pt idx="29">
                  <c:v>-80.011941160000006</c:v>
                </c:pt>
                <c:pt idx="30">
                  <c:v>-79.904918129999999</c:v>
                </c:pt>
                <c:pt idx="31">
                  <c:v>-79.799564989999993</c:v>
                </c:pt>
                <c:pt idx="32">
                  <c:v>-79.695988020000001</c:v>
                </c:pt>
                <c:pt idx="33">
                  <c:v>-79.594233819999999</c:v>
                </c:pt>
                <c:pt idx="34">
                  <c:v>-79.494312530000002</c:v>
                </c:pt>
                <c:pt idx="35">
                  <c:v>-79.396359259999997</c:v>
                </c:pt>
                <c:pt idx="36">
                  <c:v>-79.300259589999996</c:v>
                </c:pt>
                <c:pt idx="37">
                  <c:v>-79.206108159999999</c:v>
                </c:pt>
                <c:pt idx="38">
                  <c:v>-79.113872810000004</c:v>
                </c:pt>
                <c:pt idx="39">
                  <c:v>-79.023467960000005</c:v>
                </c:pt>
                <c:pt idx="40">
                  <c:v>-78.935150429999993</c:v>
                </c:pt>
                <c:pt idx="41">
                  <c:v>-78.848717329999999</c:v>
                </c:pt>
                <c:pt idx="42">
                  <c:v>-78.764354850000004</c:v>
                </c:pt>
                <c:pt idx="43">
                  <c:v>-78.681981480000005</c:v>
                </c:pt>
                <c:pt idx="44">
                  <c:v>-78.601592539999999</c:v>
                </c:pt>
                <c:pt idx="45">
                  <c:v>-78.523254019999996</c:v>
                </c:pt>
                <c:pt idx="46">
                  <c:v>-78.446973119999996</c:v>
                </c:pt>
                <c:pt idx="47">
                  <c:v>-78.372774019999994</c:v>
                </c:pt>
                <c:pt idx="48">
                  <c:v>-78.300655840000005</c:v>
                </c:pt>
                <c:pt idx="49">
                  <c:v>-78.23070199</c:v>
                </c:pt>
                <c:pt idx="50">
                  <c:v>-78.162784880000004</c:v>
                </c:pt>
                <c:pt idx="51">
                  <c:v>-78.096994260000002</c:v>
                </c:pt>
                <c:pt idx="52">
                  <c:v>-78.033344909999997</c:v>
                </c:pt>
                <c:pt idx="53">
                  <c:v>-77.971830049999994</c:v>
                </c:pt>
                <c:pt idx="54">
                  <c:v>-77.912506930000006</c:v>
                </c:pt>
                <c:pt idx="55">
                  <c:v>-77.855256100000005</c:v>
                </c:pt>
                <c:pt idx="56">
                  <c:v>-77.800116529999997</c:v>
                </c:pt>
                <c:pt idx="57">
                  <c:v>-77.747135009999994</c:v>
                </c:pt>
                <c:pt idx="58">
                  <c:v>-77.69633494</c:v>
                </c:pt>
                <c:pt idx="59">
                  <c:v>-77.647712670000004</c:v>
                </c:pt>
                <c:pt idx="60">
                  <c:v>-77.601323239999999</c:v>
                </c:pt>
                <c:pt idx="61">
                  <c:v>-77.557119779999994</c:v>
                </c:pt>
                <c:pt idx="62">
                  <c:v>-77.515114199999999</c:v>
                </c:pt>
                <c:pt idx="63">
                  <c:v>-77.475300129999994</c:v>
                </c:pt>
                <c:pt idx="64">
                  <c:v>-77.437639860000004</c:v>
                </c:pt>
                <c:pt idx="65">
                  <c:v>-77.402203830000005</c:v>
                </c:pt>
                <c:pt idx="66">
                  <c:v>-77.368978740000003</c:v>
                </c:pt>
                <c:pt idx="67">
                  <c:v>-77.337962989999994</c:v>
                </c:pt>
                <c:pt idx="68">
                  <c:v>-77.309166050000002</c:v>
                </c:pt>
                <c:pt idx="69">
                  <c:v>-77.282575989999998</c:v>
                </c:pt>
                <c:pt idx="70">
                  <c:v>-77.25821286</c:v>
                </c:pt>
                <c:pt idx="71">
                  <c:v>-77.236033280000001</c:v>
                </c:pt>
                <c:pt idx="72">
                  <c:v>-77.216065459999996</c:v>
                </c:pt>
                <c:pt idx="73">
                  <c:v>-77.198312229999999</c:v>
                </c:pt>
                <c:pt idx="74">
                  <c:v>-77.182758160000006</c:v>
                </c:pt>
                <c:pt idx="75">
                  <c:v>-77.169408279999999</c:v>
                </c:pt>
                <c:pt idx="76">
                  <c:v>-77.158243799999994</c:v>
                </c:pt>
                <c:pt idx="77">
                  <c:v>-77.149280480000002</c:v>
                </c:pt>
                <c:pt idx="78">
                  <c:v>-77.142526369999999</c:v>
                </c:pt>
                <c:pt idx="79">
                  <c:v>-77.137992319999995</c:v>
                </c:pt>
                <c:pt idx="80">
                  <c:v>-77.135700240000006</c:v>
                </c:pt>
                <c:pt idx="81">
                  <c:v>-77.135643439999996</c:v>
                </c:pt>
                <c:pt idx="82">
                  <c:v>-77.137821590000001</c:v>
                </c:pt>
                <c:pt idx="83">
                  <c:v>-77.142209159999993</c:v>
                </c:pt>
                <c:pt idx="84">
                  <c:v>-77.148798619999994</c:v>
                </c:pt>
                <c:pt idx="85">
                  <c:v>-77.157625289999999</c:v>
                </c:pt>
                <c:pt idx="86">
                  <c:v>-77.168688259999996</c:v>
                </c:pt>
                <c:pt idx="87">
                  <c:v>-77.181951670000004</c:v>
                </c:pt>
                <c:pt idx="88">
                  <c:v>-77.197427700000006</c:v>
                </c:pt>
                <c:pt idx="89">
                  <c:v>-77.215119650000005</c:v>
                </c:pt>
                <c:pt idx="90">
                  <c:v>-77.235027209999998</c:v>
                </c:pt>
                <c:pt idx="91">
                  <c:v>-77.257151120000003</c:v>
                </c:pt>
                <c:pt idx="92">
                  <c:v>-77.281489230000005</c:v>
                </c:pt>
                <c:pt idx="93">
                  <c:v>-77.308040629999994</c:v>
                </c:pt>
                <c:pt idx="94">
                  <c:v>-77.336749690000005</c:v>
                </c:pt>
                <c:pt idx="95">
                  <c:v>-77.367669660000004</c:v>
                </c:pt>
                <c:pt idx="96">
                  <c:v>-77.400816689999999</c:v>
                </c:pt>
                <c:pt idx="97">
                  <c:v>-77.436137830000007</c:v>
                </c:pt>
                <c:pt idx="98">
                  <c:v>-77.473655570000005</c:v>
                </c:pt>
                <c:pt idx="99">
                  <c:v>-77.513399010000001</c:v>
                </c:pt>
                <c:pt idx="100">
                  <c:v>-77.555325859999996</c:v>
                </c:pt>
                <c:pt idx="101">
                  <c:v>-77.599457209999997</c:v>
                </c:pt>
                <c:pt idx="102">
                  <c:v>-77.645773610000006</c:v>
                </c:pt>
                <c:pt idx="103">
                  <c:v>-77.694272920000003</c:v>
                </c:pt>
                <c:pt idx="104">
                  <c:v>-77.744864649999997</c:v>
                </c:pt>
                <c:pt idx="105">
                  <c:v>-77.797651549999998</c:v>
                </c:pt>
                <c:pt idx="106">
                  <c:v>-77.852664669999996</c:v>
                </c:pt>
                <c:pt idx="107">
                  <c:v>-77.909817669999995</c:v>
                </c:pt>
                <c:pt idx="108">
                  <c:v>-77.969137149999995</c:v>
                </c:pt>
                <c:pt idx="109">
                  <c:v>-78.030649400000001</c:v>
                </c:pt>
                <c:pt idx="110">
                  <c:v>-78.094281929999994</c:v>
                </c:pt>
                <c:pt idx="111">
                  <c:v>-78.160033609999999</c:v>
                </c:pt>
                <c:pt idx="112">
                  <c:v>-78.227869639999994</c:v>
                </c:pt>
                <c:pt idx="113">
                  <c:v>-78.297835559999996</c:v>
                </c:pt>
                <c:pt idx="114">
                  <c:v>-78.369969389999994</c:v>
                </c:pt>
                <c:pt idx="115">
                  <c:v>-78.444179750000004</c:v>
                </c:pt>
                <c:pt idx="116">
                  <c:v>-78.520492090000005</c:v>
                </c:pt>
                <c:pt idx="117">
                  <c:v>-78.598815369999997</c:v>
                </c:pt>
                <c:pt idx="118">
                  <c:v>-78.679218379999995</c:v>
                </c:pt>
                <c:pt idx="119">
                  <c:v>-78.761651229999998</c:v>
                </c:pt>
                <c:pt idx="120">
                  <c:v>-78.846164650000006</c:v>
                </c:pt>
                <c:pt idx="121">
                  <c:v>-78.932673739999998</c:v>
                </c:pt>
                <c:pt idx="122">
                  <c:v>-79.021171109999997</c:v>
                </c:pt>
                <c:pt idx="123">
                  <c:v>-79.111637889999997</c:v>
                </c:pt>
                <c:pt idx="124">
                  <c:v>-79.203894469999994</c:v>
                </c:pt>
                <c:pt idx="125">
                  <c:v>-79.298110730000005</c:v>
                </c:pt>
                <c:pt idx="126">
                  <c:v>-79.394321009999999</c:v>
                </c:pt>
                <c:pt idx="127">
                  <c:v>-79.492366039999993</c:v>
                </c:pt>
                <c:pt idx="128">
                  <c:v>-79.592298990000003</c:v>
                </c:pt>
                <c:pt idx="129">
                  <c:v>-79.694162579999997</c:v>
                </c:pt>
                <c:pt idx="130">
                  <c:v>-79.797818559999996</c:v>
                </c:pt>
                <c:pt idx="131">
                  <c:v>-79.903249970000005</c:v>
                </c:pt>
                <c:pt idx="132">
                  <c:v>-80.010388500000005</c:v>
                </c:pt>
                <c:pt idx="133">
                  <c:v>-80.119299760000004</c:v>
                </c:pt>
                <c:pt idx="134">
                  <c:v>-80.230034799999999</c:v>
                </c:pt>
                <c:pt idx="135">
                  <c:v>-80.342444400000005</c:v>
                </c:pt>
                <c:pt idx="136">
                  <c:v>-80.456561070000006</c:v>
                </c:pt>
                <c:pt idx="137">
                  <c:v>-80.572237639999997</c:v>
                </c:pt>
                <c:pt idx="138">
                  <c:v>-80.689568469999998</c:v>
                </c:pt>
                <c:pt idx="139">
                  <c:v>-80.808484559999997</c:v>
                </c:pt>
                <c:pt idx="140">
                  <c:v>-80.929062830000007</c:v>
                </c:pt>
                <c:pt idx="141">
                  <c:v>-81.051100360000007</c:v>
                </c:pt>
                <c:pt idx="142">
                  <c:v>-81.174573870000003</c:v>
                </c:pt>
                <c:pt idx="143">
                  <c:v>-81.299558480000002</c:v>
                </c:pt>
                <c:pt idx="144">
                  <c:v>-81.426114780000006</c:v>
                </c:pt>
                <c:pt idx="145">
                  <c:v>-81.554077750000005</c:v>
                </c:pt>
                <c:pt idx="146">
                  <c:v>-81.683490590000005</c:v>
                </c:pt>
                <c:pt idx="147">
                  <c:v>-81.814197899999996</c:v>
                </c:pt>
                <c:pt idx="148">
                  <c:v>-81.946325920000007</c:v>
                </c:pt>
                <c:pt idx="149">
                  <c:v>-82.079813959999996</c:v>
                </c:pt>
                <c:pt idx="150">
                  <c:v>-82.214754099999993</c:v>
                </c:pt>
                <c:pt idx="151">
                  <c:v>-82.350967879999999</c:v>
                </c:pt>
                <c:pt idx="152">
                  <c:v>-82.488322830000001</c:v>
                </c:pt>
                <c:pt idx="153">
                  <c:v>-82.626926499999996</c:v>
                </c:pt>
                <c:pt idx="154">
                  <c:v>-82.766731989999997</c:v>
                </c:pt>
                <c:pt idx="155">
                  <c:v>-82.907916220000004</c:v>
                </c:pt>
                <c:pt idx="156">
                  <c:v>-83.050472319999997</c:v>
                </c:pt>
                <c:pt idx="157">
                  <c:v>-83.194359890000001</c:v>
                </c:pt>
                <c:pt idx="158">
                  <c:v>-83.339242900000002</c:v>
                </c:pt>
                <c:pt idx="159">
                  <c:v>-83.48517185</c:v>
                </c:pt>
                <c:pt idx="160">
                  <c:v>-83.593393030000001</c:v>
                </c:pt>
                <c:pt idx="161">
                  <c:v>-83.647521909999995</c:v>
                </c:pt>
                <c:pt idx="162">
                  <c:v>-83.701674389999994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F08-4611-92F1-D10E1B969536}"/>
            </c:ext>
          </c:extLst>
        </c:ser>
        <c:ser>
          <c:idx val="11"/>
          <c:order val="11"/>
          <c:marker>
            <c:symbol val="none"/>
          </c:marker>
          <c:xVal>
            <c:numRef>
              <c:f>BeachMarksvsPrediction!$Q$9:$Q$200</c:f>
              <c:numCache>
                <c:formatCode>0.00E+00</c:formatCode>
                <c:ptCount val="192"/>
                <c:pt idx="0">
                  <c:v>10.481574589999999</c:v>
                </c:pt>
                <c:pt idx="1">
                  <c:v>10.462743010000001</c:v>
                </c:pt>
                <c:pt idx="2">
                  <c:v>10.434098280000001</c:v>
                </c:pt>
                <c:pt idx="3">
                  <c:v>10.396408510000001</c:v>
                </c:pt>
                <c:pt idx="4">
                  <c:v>10.35429152</c:v>
                </c:pt>
                <c:pt idx="5">
                  <c:v>10.30750226</c:v>
                </c:pt>
                <c:pt idx="6">
                  <c:v>10.25558884</c:v>
                </c:pt>
                <c:pt idx="7">
                  <c:v>10.198533790000001</c:v>
                </c:pt>
                <c:pt idx="8">
                  <c:v>10.136798560000001</c:v>
                </c:pt>
                <c:pt idx="9">
                  <c:v>10.07086314</c:v>
                </c:pt>
                <c:pt idx="10">
                  <c:v>10.00120605</c:v>
                </c:pt>
                <c:pt idx="11">
                  <c:v>9.9279900300000001</c:v>
                </c:pt>
                <c:pt idx="12">
                  <c:v>9.8514740780000007</c:v>
                </c:pt>
                <c:pt idx="13">
                  <c:v>9.7716447629999994</c:v>
                </c:pt>
                <c:pt idx="14">
                  <c:v>9.6885765859999999</c:v>
                </c:pt>
                <c:pt idx="15">
                  <c:v>9.6023989420000007</c:v>
                </c:pt>
                <c:pt idx="16">
                  <c:v>9.513413023</c:v>
                </c:pt>
                <c:pt idx="17">
                  <c:v>9.4215091050000002</c:v>
                </c:pt>
                <c:pt idx="18">
                  <c:v>9.3268945480000003</c:v>
                </c:pt>
                <c:pt idx="19">
                  <c:v>9.2295551160000002</c:v>
                </c:pt>
                <c:pt idx="20">
                  <c:v>9.1296832729999995</c:v>
                </c:pt>
                <c:pt idx="21">
                  <c:v>9.0272468969999995</c:v>
                </c:pt>
                <c:pt idx="22">
                  <c:v>8.9223762020000006</c:v>
                </c:pt>
                <c:pt idx="23">
                  <c:v>8.8150409849999996</c:v>
                </c:pt>
                <c:pt idx="24">
                  <c:v>8.7053790190000004</c:v>
                </c:pt>
                <c:pt idx="25">
                  <c:v>8.593206726</c:v>
                </c:pt>
                <c:pt idx="26">
                  <c:v>8.4788288590000001</c:v>
                </c:pt>
                <c:pt idx="27">
                  <c:v>8.3623698859999998</c:v>
                </c:pt>
                <c:pt idx="28">
                  <c:v>8.2437025070000001</c:v>
                </c:pt>
                <c:pt idx="29">
                  <c:v>8.1228345520000005</c:v>
                </c:pt>
                <c:pt idx="30">
                  <c:v>7.9998259599999999</c:v>
                </c:pt>
                <c:pt idx="31">
                  <c:v>7.8748311580000001</c:v>
                </c:pt>
                <c:pt idx="32">
                  <c:v>7.7479953909999999</c:v>
                </c:pt>
                <c:pt idx="33">
                  <c:v>7.619181244</c:v>
                </c:pt>
                <c:pt idx="34">
                  <c:v>7.4883903289999996</c:v>
                </c:pt>
                <c:pt idx="35">
                  <c:v>7.3556708689999999</c:v>
                </c:pt>
                <c:pt idx="36">
                  <c:v>7.2213241889999997</c:v>
                </c:pt>
                <c:pt idx="37">
                  <c:v>7.0850493989999999</c:v>
                </c:pt>
                <c:pt idx="38">
                  <c:v>6.9470560399999997</c:v>
                </c:pt>
                <c:pt idx="39">
                  <c:v>6.8072530589999998</c:v>
                </c:pt>
                <c:pt idx="40">
                  <c:v>6.6658655509999996</c:v>
                </c:pt>
                <c:pt idx="41">
                  <c:v>6.5228162980000004</c:v>
                </c:pt>
                <c:pt idx="42">
                  <c:v>6.3782382240000004</c:v>
                </c:pt>
                <c:pt idx="43">
                  <c:v>6.2321033249999997</c:v>
                </c:pt>
                <c:pt idx="44">
                  <c:v>6.0843436999999998</c:v>
                </c:pt>
                <c:pt idx="45">
                  <c:v>5.9351528629999999</c:v>
                </c:pt>
                <c:pt idx="46">
                  <c:v>5.7846314840000002</c:v>
                </c:pt>
                <c:pt idx="47">
                  <c:v>5.632810986</c:v>
                </c:pt>
                <c:pt idx="48">
                  <c:v>5.4796095400000002</c:v>
                </c:pt>
                <c:pt idx="49">
                  <c:v>5.3251795419999999</c:v>
                </c:pt>
                <c:pt idx="50">
                  <c:v>5.16921578</c:v>
                </c:pt>
                <c:pt idx="51">
                  <c:v>5.0121066550000002</c:v>
                </c:pt>
                <c:pt idx="52">
                  <c:v>4.8539051500000001</c:v>
                </c:pt>
                <c:pt idx="53">
                  <c:v>4.6945294970000004</c:v>
                </c:pt>
                <c:pt idx="54">
                  <c:v>4.5341367559999997</c:v>
                </c:pt>
                <c:pt idx="55">
                  <c:v>4.3724070780000002</c:v>
                </c:pt>
                <c:pt idx="56">
                  <c:v>4.2097390800000003</c:v>
                </c:pt>
                <c:pt idx="57">
                  <c:v>4.0462758839999999</c:v>
                </c:pt>
                <c:pt idx="58">
                  <c:v>3.8818172629999999</c:v>
                </c:pt>
                <c:pt idx="59">
                  <c:v>3.716353834</c:v>
                </c:pt>
                <c:pt idx="60">
                  <c:v>3.5499460549999999</c:v>
                </c:pt>
                <c:pt idx="61">
                  <c:v>3.3828174629999999</c:v>
                </c:pt>
                <c:pt idx="62">
                  <c:v>3.2150065809999999</c:v>
                </c:pt>
                <c:pt idx="63">
                  <c:v>3.0464267880000002</c:v>
                </c:pt>
                <c:pt idx="64">
                  <c:v>2.8772437630000001</c:v>
                </c:pt>
                <c:pt idx="65">
                  <c:v>2.7071198230000002</c:v>
                </c:pt>
                <c:pt idx="66">
                  <c:v>2.536473097</c:v>
                </c:pt>
                <c:pt idx="67">
                  <c:v>2.365447745</c:v>
                </c:pt>
                <c:pt idx="68">
                  <c:v>2.1938292270000002</c:v>
                </c:pt>
                <c:pt idx="69">
                  <c:v>2.0216069609999998</c:v>
                </c:pt>
                <c:pt idx="70">
                  <c:v>1.8488442300000001</c:v>
                </c:pt>
                <c:pt idx="71">
                  <c:v>1.675733489</c:v>
                </c:pt>
                <c:pt idx="72">
                  <c:v>1.5024431</c:v>
                </c:pt>
                <c:pt idx="73">
                  <c:v>1.328758581</c:v>
                </c:pt>
                <c:pt idx="74">
                  <c:v>1.154670818</c:v>
                </c:pt>
                <c:pt idx="75">
                  <c:v>0.98024247620000005</c:v>
                </c:pt>
                <c:pt idx="76">
                  <c:v>0.80586646979999998</c:v>
                </c:pt>
                <c:pt idx="77">
                  <c:v>0.63114107230000005</c:v>
                </c:pt>
                <c:pt idx="78">
                  <c:v>0.45632309329999998</c:v>
                </c:pt>
                <c:pt idx="79">
                  <c:v>0.2812844129</c:v>
                </c:pt>
                <c:pt idx="80">
                  <c:v>0.10629179380000001</c:v>
                </c:pt>
                <c:pt idx="81">
                  <c:v>-6.8850371349999995E-2</c:v>
                </c:pt>
                <c:pt idx="82">
                  <c:v>-0.24385332009999999</c:v>
                </c:pt>
                <c:pt idx="83">
                  <c:v>-0.4188409119</c:v>
                </c:pt>
                <c:pt idx="84">
                  <c:v>-0.59358707690000001</c:v>
                </c:pt>
                <c:pt idx="85">
                  <c:v>-0.76844335109999995</c:v>
                </c:pt>
                <c:pt idx="86">
                  <c:v>-0.94300856020000001</c:v>
                </c:pt>
                <c:pt idx="87">
                  <c:v>-1.117296348</c:v>
                </c:pt>
                <c:pt idx="88">
                  <c:v>-1.291355158</c:v>
                </c:pt>
                <c:pt idx="89">
                  <c:v>-1.4652734839999999</c:v>
                </c:pt>
                <c:pt idx="90">
                  <c:v>-1.6388284500000001</c:v>
                </c:pt>
                <c:pt idx="91">
                  <c:v>-1.811947121</c:v>
                </c:pt>
                <c:pt idx="92">
                  <c:v>-1.9845938750000001</c:v>
                </c:pt>
                <c:pt idx="93">
                  <c:v>-2.1568147930000001</c:v>
                </c:pt>
                <c:pt idx="94">
                  <c:v>-2.3286942420000001</c:v>
                </c:pt>
                <c:pt idx="95">
                  <c:v>-2.500009162</c:v>
                </c:pt>
                <c:pt idx="96">
                  <c:v>-2.6706473750000002</c:v>
                </c:pt>
                <c:pt idx="97">
                  <c:v>-2.840575877</c:v>
                </c:pt>
                <c:pt idx="98">
                  <c:v>-3.009887725</c:v>
                </c:pt>
                <c:pt idx="99">
                  <c:v>-3.1787763729999998</c:v>
                </c:pt>
                <c:pt idx="100">
                  <c:v>-3.3469418640000002</c:v>
                </c:pt>
                <c:pt idx="101">
                  <c:v>-3.5141815319999998</c:v>
                </c:pt>
                <c:pt idx="102">
                  <c:v>-3.680548017</c:v>
                </c:pt>
                <c:pt idx="103">
                  <c:v>-3.846079537</c:v>
                </c:pt>
                <c:pt idx="104">
                  <c:v>-4.0108557549999997</c:v>
                </c:pt>
                <c:pt idx="105">
                  <c:v>-4.1746618870000001</c:v>
                </c:pt>
                <c:pt idx="106">
                  <c:v>-4.3373894330000002</c:v>
                </c:pt>
                <c:pt idx="107">
                  <c:v>-4.49900477</c:v>
                </c:pt>
                <c:pt idx="108">
                  <c:v>-4.6595918630000002</c:v>
                </c:pt>
                <c:pt idx="109">
                  <c:v>-4.8193269880000003</c:v>
                </c:pt>
                <c:pt idx="110">
                  <c:v>-4.9779182259999999</c:v>
                </c:pt>
                <c:pt idx="111">
                  <c:v>-5.1351437449999997</c:v>
                </c:pt>
                <c:pt idx="112">
                  <c:v>-5.2910597859999999</c:v>
                </c:pt>
                <c:pt idx="113">
                  <c:v>-5.4457463109999997</c:v>
                </c:pt>
                <c:pt idx="114">
                  <c:v>-5.5993665789999998</c:v>
                </c:pt>
                <c:pt idx="115">
                  <c:v>-5.7514660790000001</c:v>
                </c:pt>
                <c:pt idx="116">
                  <c:v>-5.9021662150000003</c:v>
                </c:pt>
                <c:pt idx="117">
                  <c:v>-6.0515094459999998</c:v>
                </c:pt>
                <c:pt idx="118">
                  <c:v>-6.1993664429999997</c:v>
                </c:pt>
                <c:pt idx="119">
                  <c:v>-6.3458007790000002</c:v>
                </c:pt>
                <c:pt idx="120">
                  <c:v>-6.490549251</c:v>
                </c:pt>
                <c:pt idx="121">
                  <c:v>-6.6337628249999998</c:v>
                </c:pt>
                <c:pt idx="122">
                  <c:v>-6.7752983059999998</c:v>
                </c:pt>
                <c:pt idx="123">
                  <c:v>-6.9151848889999998</c:v>
                </c:pt>
                <c:pt idx="124">
                  <c:v>-7.0534813549999997</c:v>
                </c:pt>
                <c:pt idx="125">
                  <c:v>-7.1899963939999996</c:v>
                </c:pt>
                <c:pt idx="126">
                  <c:v>-7.3246311220000004</c:v>
                </c:pt>
                <c:pt idx="127">
                  <c:v>-7.4573516260000003</c:v>
                </c:pt>
                <c:pt idx="128">
                  <c:v>-7.5882176719999999</c:v>
                </c:pt>
                <c:pt idx="129">
                  <c:v>-7.7172237709999996</c:v>
                </c:pt>
                <c:pt idx="130">
                  <c:v>-7.8442248460000004</c:v>
                </c:pt>
                <c:pt idx="131">
                  <c:v>-7.9692643089999997</c:v>
                </c:pt>
                <c:pt idx="132">
                  <c:v>-8.0921891319999997</c:v>
                </c:pt>
                <c:pt idx="133">
                  <c:v>-8.2130639149999993</c:v>
                </c:pt>
                <c:pt idx="134">
                  <c:v>-8.3317667740000001</c:v>
                </c:pt>
                <c:pt idx="135">
                  <c:v>-8.4485143800000007</c:v>
                </c:pt>
                <c:pt idx="136">
                  <c:v>-8.5629913900000005</c:v>
                </c:pt>
                <c:pt idx="137">
                  <c:v>-8.675083699</c:v>
                </c:pt>
                <c:pt idx="138">
                  <c:v>-8.7849110479999997</c:v>
                </c:pt>
                <c:pt idx="139">
                  <c:v>-8.8924484649999993</c:v>
                </c:pt>
                <c:pt idx="140">
                  <c:v>-8.9976101659999994</c:v>
                </c:pt>
                <c:pt idx="141">
                  <c:v>-9.1002073130000003</c:v>
                </c:pt>
                <c:pt idx="142">
                  <c:v>-9.2001735399999998</c:v>
                </c:pt>
                <c:pt idx="143">
                  <c:v>-9.2975221599999998</c:v>
                </c:pt>
                <c:pt idx="144">
                  <c:v>-9.3921185420000004</c:v>
                </c:pt>
                <c:pt idx="145">
                  <c:v>-9.4840922590000005</c:v>
                </c:pt>
                <c:pt idx="146">
                  <c:v>-9.5731479579999998</c:v>
                </c:pt>
                <c:pt idx="147">
                  <c:v>-9.6591393209999996</c:v>
                </c:pt>
                <c:pt idx="148">
                  <c:v>-9.7420767670000004</c:v>
                </c:pt>
                <c:pt idx="149">
                  <c:v>-9.821844317</c:v>
                </c:pt>
                <c:pt idx="150">
                  <c:v>-9.8982888520000003</c:v>
                </c:pt>
                <c:pt idx="151">
                  <c:v>-9.9712256030000006</c:v>
                </c:pt>
                <c:pt idx="152">
                  <c:v>-10.04050531</c:v>
                </c:pt>
                <c:pt idx="153">
                  <c:v>-10.10608588</c:v>
                </c:pt>
                <c:pt idx="154">
                  <c:v>-10.167668129999999</c:v>
                </c:pt>
                <c:pt idx="155">
                  <c:v>-10.22462125</c:v>
                </c:pt>
                <c:pt idx="156">
                  <c:v>-10.275899969999999</c:v>
                </c:pt>
                <c:pt idx="157">
                  <c:v>-10.320689509999999</c:v>
                </c:pt>
                <c:pt idx="158">
                  <c:v>-10.35881747</c:v>
                </c:pt>
                <c:pt idx="159">
                  <c:v>-10.391887690000001</c:v>
                </c:pt>
                <c:pt idx="160">
                  <c:v>-10.415794099999999</c:v>
                </c:pt>
                <c:pt idx="161">
                  <c:v>-10.427631529999999</c:v>
                </c:pt>
                <c:pt idx="162">
                  <c:v>-10.43946895</c:v>
                </c:pt>
              </c:numCache>
            </c:numRef>
          </c:xVal>
          <c:yVal>
            <c:numRef>
              <c:f>BeachMarksvsPrediction!$R$9:$R$200</c:f>
              <c:numCache>
                <c:formatCode>0.00E+00</c:formatCode>
                <c:ptCount val="192"/>
                <c:pt idx="0">
                  <c:v>-83.494665060000003</c:v>
                </c:pt>
                <c:pt idx="1">
                  <c:v>-83.391894050000005</c:v>
                </c:pt>
                <c:pt idx="2">
                  <c:v>-83.247014849999999</c:v>
                </c:pt>
                <c:pt idx="3">
                  <c:v>-83.076209669999997</c:v>
                </c:pt>
                <c:pt idx="4">
                  <c:v>-82.906321759999997</c:v>
                </c:pt>
                <c:pt idx="5">
                  <c:v>-82.737775319999997</c:v>
                </c:pt>
                <c:pt idx="6">
                  <c:v>-82.570773389999999</c:v>
                </c:pt>
                <c:pt idx="7">
                  <c:v>-82.405276299999997</c:v>
                </c:pt>
                <c:pt idx="8">
                  <c:v>-82.24151766</c:v>
                </c:pt>
                <c:pt idx="9">
                  <c:v>-82.079275240000001</c:v>
                </c:pt>
                <c:pt idx="10">
                  <c:v>-81.918714219999998</c:v>
                </c:pt>
                <c:pt idx="11">
                  <c:v>-81.759653499999999</c:v>
                </c:pt>
                <c:pt idx="12">
                  <c:v>-81.602373</c:v>
                </c:pt>
                <c:pt idx="13">
                  <c:v>-81.446680319999999</c:v>
                </c:pt>
                <c:pt idx="14">
                  <c:v>-81.292566730000004</c:v>
                </c:pt>
                <c:pt idx="15">
                  <c:v>-81.140071930000005</c:v>
                </c:pt>
                <c:pt idx="16">
                  <c:v>-80.9895128</c:v>
                </c:pt>
                <c:pt idx="17">
                  <c:v>-80.84051608</c:v>
                </c:pt>
                <c:pt idx="18">
                  <c:v>-80.693282640000007</c:v>
                </c:pt>
                <c:pt idx="19">
                  <c:v>-80.547693179999996</c:v>
                </c:pt>
                <c:pt idx="20">
                  <c:v>-80.403962329999999</c:v>
                </c:pt>
                <c:pt idx="21">
                  <c:v>-80.261994169999994</c:v>
                </c:pt>
                <c:pt idx="22">
                  <c:v>-80.121942129999994</c:v>
                </c:pt>
                <c:pt idx="23">
                  <c:v>-79.983728600000006</c:v>
                </c:pt>
                <c:pt idx="24">
                  <c:v>-79.847474860000005</c:v>
                </c:pt>
                <c:pt idx="25">
                  <c:v>-79.712891029999994</c:v>
                </c:pt>
                <c:pt idx="26">
                  <c:v>-79.58029569</c:v>
                </c:pt>
                <c:pt idx="27">
                  <c:v>-79.44978888</c:v>
                </c:pt>
                <c:pt idx="28">
                  <c:v>-79.321204949999995</c:v>
                </c:pt>
                <c:pt idx="29">
                  <c:v>-79.194535849999994</c:v>
                </c:pt>
                <c:pt idx="30">
                  <c:v>-79.069824609999998</c:v>
                </c:pt>
                <c:pt idx="31">
                  <c:v>-78.947202300000001</c:v>
                </c:pt>
                <c:pt idx="32">
                  <c:v>-78.826771699999995</c:v>
                </c:pt>
                <c:pt idx="33">
                  <c:v>-78.70837066</c:v>
                </c:pt>
                <c:pt idx="34">
                  <c:v>-78.591992099999999</c:v>
                </c:pt>
                <c:pt idx="35">
                  <c:v>-78.477687040000006</c:v>
                </c:pt>
                <c:pt idx="36">
                  <c:v>-78.365721350000001</c:v>
                </c:pt>
                <c:pt idx="37">
                  <c:v>-78.255838260000004</c:v>
                </c:pt>
                <c:pt idx="38">
                  <c:v>-78.148199210000001</c:v>
                </c:pt>
                <c:pt idx="39">
                  <c:v>-78.042723659999993</c:v>
                </c:pt>
                <c:pt idx="40">
                  <c:v>-77.939567389999993</c:v>
                </c:pt>
                <c:pt idx="41">
                  <c:v>-77.838653930000007</c:v>
                </c:pt>
                <c:pt idx="42">
                  <c:v>-77.740060360000001</c:v>
                </c:pt>
                <c:pt idx="43">
                  <c:v>-77.643750269999998</c:v>
                </c:pt>
                <c:pt idx="44">
                  <c:v>-77.549671520000004</c:v>
                </c:pt>
                <c:pt idx="45">
                  <c:v>-77.457943940000007</c:v>
                </c:pt>
                <c:pt idx="46">
                  <c:v>-77.368627090000004</c:v>
                </c:pt>
                <c:pt idx="47">
                  <c:v>-77.281742140000006</c:v>
                </c:pt>
                <c:pt idx="48">
                  <c:v>-77.197248669999993</c:v>
                </c:pt>
                <c:pt idx="49">
                  <c:v>-77.115223029999996</c:v>
                </c:pt>
                <c:pt idx="50">
                  <c:v>-77.035494240000006</c:v>
                </c:pt>
                <c:pt idx="51">
                  <c:v>-76.958253659999997</c:v>
                </c:pt>
                <c:pt idx="52">
                  <c:v>-76.883514590000004</c:v>
                </c:pt>
                <c:pt idx="53">
                  <c:v>-76.811234409999997</c:v>
                </c:pt>
                <c:pt idx="54">
                  <c:v>-76.741476410000004</c:v>
                </c:pt>
                <c:pt idx="55">
                  <c:v>-76.674096050000003</c:v>
                </c:pt>
                <c:pt idx="56">
                  <c:v>-76.609256999999999</c:v>
                </c:pt>
                <c:pt idx="57">
                  <c:v>-76.547002269999993</c:v>
                </c:pt>
                <c:pt idx="58">
                  <c:v>-76.487250459999998</c:v>
                </c:pt>
                <c:pt idx="59">
                  <c:v>-76.430004370000006</c:v>
                </c:pt>
                <c:pt idx="60">
                  <c:v>-76.375290660000005</c:v>
                </c:pt>
                <c:pt idx="61">
                  <c:v>-76.323178990000002</c:v>
                </c:pt>
                <c:pt idx="62">
                  <c:v>-76.273667720000006</c:v>
                </c:pt>
                <c:pt idx="63">
                  <c:v>-76.226719959999997</c:v>
                </c:pt>
                <c:pt idx="64">
                  <c:v>-76.182365309999994</c:v>
                </c:pt>
                <c:pt idx="65">
                  <c:v>-76.14050048</c:v>
                </c:pt>
                <c:pt idx="66">
                  <c:v>-76.101220789999999</c:v>
                </c:pt>
                <c:pt idx="67">
                  <c:v>-76.064554529999995</c:v>
                </c:pt>
                <c:pt idx="68">
                  <c:v>-76.030463240000003</c:v>
                </c:pt>
                <c:pt idx="69">
                  <c:v>-75.998951880000007</c:v>
                </c:pt>
                <c:pt idx="70">
                  <c:v>-75.970031449999993</c:v>
                </c:pt>
                <c:pt idx="71">
                  <c:v>-75.943726650000002</c:v>
                </c:pt>
                <c:pt idx="72">
                  <c:v>-75.920049340000006</c:v>
                </c:pt>
                <c:pt idx="73">
                  <c:v>-75.898956369999993</c:v>
                </c:pt>
                <c:pt idx="74">
                  <c:v>-75.880435629999994</c:v>
                </c:pt>
                <c:pt idx="75">
                  <c:v>-75.864492220000002</c:v>
                </c:pt>
                <c:pt idx="76">
                  <c:v>-75.851162110000004</c:v>
                </c:pt>
                <c:pt idx="77">
                  <c:v>-75.840415800000002</c:v>
                </c:pt>
                <c:pt idx="78">
                  <c:v>-75.832271109999994</c:v>
                </c:pt>
                <c:pt idx="79">
                  <c:v>-75.826726160000007</c:v>
                </c:pt>
                <c:pt idx="80">
                  <c:v>-75.823804469999999</c:v>
                </c:pt>
                <c:pt idx="81">
                  <c:v>-75.823529179999994</c:v>
                </c:pt>
                <c:pt idx="82">
                  <c:v>-75.825918220000005</c:v>
                </c:pt>
                <c:pt idx="83">
                  <c:v>-75.830948230000004</c:v>
                </c:pt>
                <c:pt idx="84">
                  <c:v>-75.838579989999999</c:v>
                </c:pt>
                <c:pt idx="85">
                  <c:v>-75.848831950000005</c:v>
                </c:pt>
                <c:pt idx="86">
                  <c:v>-75.861689749999996</c:v>
                </c:pt>
                <c:pt idx="87">
                  <c:v>-75.877149410000001</c:v>
                </c:pt>
                <c:pt idx="88">
                  <c:v>-75.895212819999998</c:v>
                </c:pt>
                <c:pt idx="89">
                  <c:v>-75.915896829999994</c:v>
                </c:pt>
                <c:pt idx="90">
                  <c:v>-75.93918257</c:v>
                </c:pt>
                <c:pt idx="91">
                  <c:v>-75.965055309999997</c:v>
                </c:pt>
                <c:pt idx="92">
                  <c:v>-75.993506420000003</c:v>
                </c:pt>
                <c:pt idx="93">
                  <c:v>-76.024552220000004</c:v>
                </c:pt>
                <c:pt idx="94">
                  <c:v>-76.058227070000001</c:v>
                </c:pt>
                <c:pt idx="95">
                  <c:v>-76.094502050000003</c:v>
                </c:pt>
                <c:pt idx="96">
                  <c:v>-76.133355809999998</c:v>
                </c:pt>
                <c:pt idx="97">
                  <c:v>-76.174775659999995</c:v>
                </c:pt>
                <c:pt idx="98">
                  <c:v>-76.218777590000002</c:v>
                </c:pt>
                <c:pt idx="99">
                  <c:v>-76.265407460000006</c:v>
                </c:pt>
                <c:pt idx="100">
                  <c:v>-76.314586590000005</c:v>
                </c:pt>
                <c:pt idx="101">
                  <c:v>-76.366263979999999</c:v>
                </c:pt>
                <c:pt idx="102">
                  <c:v>-76.420474139999996</c:v>
                </c:pt>
                <c:pt idx="103">
                  <c:v>-76.477248970000005</c:v>
                </c:pt>
                <c:pt idx="104">
                  <c:v>-76.536625079999993</c:v>
                </c:pt>
                <c:pt idx="105">
                  <c:v>-76.598531570000006</c:v>
                </c:pt>
                <c:pt idx="106">
                  <c:v>-76.662928359999995</c:v>
                </c:pt>
                <c:pt idx="107">
                  <c:v>-76.729801109999997</c:v>
                </c:pt>
                <c:pt idx="108">
                  <c:v>-76.79918868</c:v>
                </c:pt>
                <c:pt idx="109">
                  <c:v>-76.871178830000005</c:v>
                </c:pt>
                <c:pt idx="110">
                  <c:v>-76.945658420000001</c:v>
                </c:pt>
                <c:pt idx="111">
                  <c:v>-77.022520110000002</c:v>
                </c:pt>
                <c:pt idx="112">
                  <c:v>-77.101779539999995</c:v>
                </c:pt>
                <c:pt idx="113">
                  <c:v>-77.18348211</c:v>
                </c:pt>
                <c:pt idx="114">
                  <c:v>-77.267738179999995</c:v>
                </c:pt>
                <c:pt idx="115">
                  <c:v>-77.354319529999998</c:v>
                </c:pt>
                <c:pt idx="116">
                  <c:v>-77.443295430000006</c:v>
                </c:pt>
                <c:pt idx="117">
                  <c:v>-77.534689270000001</c:v>
                </c:pt>
                <c:pt idx="118">
                  <c:v>-77.628421299999999</c:v>
                </c:pt>
                <c:pt idx="119">
                  <c:v>-77.724535279999998</c:v>
                </c:pt>
                <c:pt idx="120">
                  <c:v>-77.822864480000007</c:v>
                </c:pt>
                <c:pt idx="121">
                  <c:v>-77.923516570000004</c:v>
                </c:pt>
                <c:pt idx="122">
                  <c:v>-78.026402779999998</c:v>
                </c:pt>
                <c:pt idx="123">
                  <c:v>-78.131555649999996</c:v>
                </c:pt>
                <c:pt idx="124">
                  <c:v>-78.239036479999996</c:v>
                </c:pt>
                <c:pt idx="125">
                  <c:v>-78.348717010000001</c:v>
                </c:pt>
                <c:pt idx="126">
                  <c:v>-78.460529339999994</c:v>
                </c:pt>
                <c:pt idx="127">
                  <c:v>-78.574450600000006</c:v>
                </c:pt>
                <c:pt idx="128">
                  <c:v>-78.690546359999999</c:v>
                </c:pt>
                <c:pt idx="129">
                  <c:v>-78.808836510000006</c:v>
                </c:pt>
                <c:pt idx="130">
                  <c:v>-78.929211879999997</c:v>
                </c:pt>
                <c:pt idx="131">
                  <c:v>-79.051719169999998</c:v>
                </c:pt>
                <c:pt idx="132">
                  <c:v>-79.176204749999997</c:v>
                </c:pt>
                <c:pt idx="133">
                  <c:v>-79.302726809999996</c:v>
                </c:pt>
                <c:pt idx="134">
                  <c:v>-79.431160300000002</c:v>
                </c:pt>
                <c:pt idx="135">
                  <c:v>-79.561774549999996</c:v>
                </c:pt>
                <c:pt idx="136">
                  <c:v>-79.694264070000003</c:v>
                </c:pt>
                <c:pt idx="137">
                  <c:v>-79.828520019999999</c:v>
                </c:pt>
                <c:pt idx="138">
                  <c:v>-79.964712300000002</c:v>
                </c:pt>
                <c:pt idx="139">
                  <c:v>-80.102858620000006</c:v>
                </c:pt>
                <c:pt idx="140">
                  <c:v>-80.242928469999995</c:v>
                </c:pt>
                <c:pt idx="141">
                  <c:v>-80.384757829999998</c:v>
                </c:pt>
                <c:pt idx="142">
                  <c:v>-80.528329200000002</c:v>
                </c:pt>
                <c:pt idx="143">
                  <c:v>-80.673727220000004</c:v>
                </c:pt>
                <c:pt idx="144">
                  <c:v>-80.820818459999998</c:v>
                </c:pt>
                <c:pt idx="145">
                  <c:v>-80.969914650000007</c:v>
                </c:pt>
                <c:pt idx="146">
                  <c:v>-81.120666990000004</c:v>
                </c:pt>
                <c:pt idx="147">
                  <c:v>-81.272961210000005</c:v>
                </c:pt>
                <c:pt idx="148">
                  <c:v>-81.427007979999999</c:v>
                </c:pt>
                <c:pt idx="149">
                  <c:v>-81.582842619999994</c:v>
                </c:pt>
                <c:pt idx="150">
                  <c:v>-81.740428589999993</c:v>
                </c:pt>
                <c:pt idx="151">
                  <c:v>-81.899592679999998</c:v>
                </c:pt>
                <c:pt idx="152">
                  <c:v>-82.060167140000004</c:v>
                </c:pt>
                <c:pt idx="153">
                  <c:v>-82.222352009999994</c:v>
                </c:pt>
                <c:pt idx="154">
                  <c:v>-82.386212880000002</c:v>
                </c:pt>
                <c:pt idx="155">
                  <c:v>-82.551827950000003</c:v>
                </c:pt>
                <c:pt idx="156">
                  <c:v>-82.719001259999999</c:v>
                </c:pt>
                <c:pt idx="157">
                  <c:v>-82.888203939999997</c:v>
                </c:pt>
                <c:pt idx="158">
                  <c:v>-83.058984269999996</c:v>
                </c:pt>
                <c:pt idx="159">
                  <c:v>-83.230941650000005</c:v>
                </c:pt>
                <c:pt idx="160">
                  <c:v>-83.365420240000006</c:v>
                </c:pt>
                <c:pt idx="161">
                  <c:v>-83.432680140000002</c:v>
                </c:pt>
                <c:pt idx="162">
                  <c:v>-83.499940050000006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F08-4611-92F1-D10E1B969536}"/>
            </c:ext>
          </c:extLst>
        </c:ser>
        <c:ser>
          <c:idx val="12"/>
          <c:order val="12"/>
          <c:marker>
            <c:symbol val="none"/>
          </c:marker>
          <c:xVal>
            <c:numRef>
              <c:f>BeachMarksvsPrediction!$T$9:$T$200</c:f>
              <c:numCache>
                <c:formatCode>0.00E+00</c:formatCode>
                <c:ptCount val="192"/>
                <c:pt idx="0">
                  <c:v>10.70680439</c:v>
                </c:pt>
                <c:pt idx="1">
                  <c:v>10.688238009999999</c:v>
                </c:pt>
                <c:pt idx="2">
                  <c:v>10.65971465</c:v>
                </c:pt>
                <c:pt idx="3">
                  <c:v>10.621202179999999</c:v>
                </c:pt>
                <c:pt idx="4">
                  <c:v>10.577666219999999</c:v>
                </c:pt>
                <c:pt idx="5">
                  <c:v>10.52889223</c:v>
                </c:pt>
                <c:pt idx="6">
                  <c:v>10.474775620000001</c:v>
                </c:pt>
                <c:pt idx="7">
                  <c:v>10.41557012</c:v>
                </c:pt>
                <c:pt idx="8">
                  <c:v>10.351722560000001</c:v>
                </c:pt>
                <c:pt idx="9">
                  <c:v>10.28373715</c:v>
                </c:pt>
                <c:pt idx="10">
                  <c:v>10.212028419999999</c:v>
                </c:pt>
                <c:pt idx="11">
                  <c:v>10.136791710000001</c:v>
                </c:pt>
                <c:pt idx="12">
                  <c:v>10.05819193</c:v>
                </c:pt>
                <c:pt idx="13">
                  <c:v>9.9762433720000008</c:v>
                </c:pt>
                <c:pt idx="14">
                  <c:v>9.8909931009999994</c:v>
                </c:pt>
                <c:pt idx="15">
                  <c:v>9.802663677</c:v>
                </c:pt>
                <c:pt idx="16">
                  <c:v>9.7113205140000005</c:v>
                </c:pt>
                <c:pt idx="17">
                  <c:v>9.6171186950000003</c:v>
                </c:pt>
                <c:pt idx="18">
                  <c:v>9.5201132679999994</c:v>
                </c:pt>
                <c:pt idx="19">
                  <c:v>9.4203511580000008</c:v>
                </c:pt>
                <c:pt idx="20">
                  <c:v>9.3179674769999998</c:v>
                </c:pt>
                <c:pt idx="21">
                  <c:v>9.2130918039999994</c:v>
                </c:pt>
                <c:pt idx="22">
                  <c:v>9.1055436089999997</c:v>
                </c:pt>
                <c:pt idx="23">
                  <c:v>8.9955733359999996</c:v>
                </c:pt>
                <c:pt idx="24">
                  <c:v>8.8832470449999992</c:v>
                </c:pt>
                <c:pt idx="25">
                  <c:v>8.7686297070000006</c:v>
                </c:pt>
                <c:pt idx="26">
                  <c:v>8.6516412379999998</c:v>
                </c:pt>
                <c:pt idx="27">
                  <c:v>8.5324917379999992</c:v>
                </c:pt>
                <c:pt idx="28">
                  <c:v>8.4111252279999995</c:v>
                </c:pt>
                <c:pt idx="29">
                  <c:v>8.2875240160000008</c:v>
                </c:pt>
                <c:pt idx="30">
                  <c:v>8.1618908940000008</c:v>
                </c:pt>
                <c:pt idx="31">
                  <c:v>8.0341529430000005</c:v>
                </c:pt>
                <c:pt idx="32">
                  <c:v>7.9044899319999997</c:v>
                </c:pt>
                <c:pt idx="33">
                  <c:v>7.7728358950000001</c:v>
                </c:pt>
                <c:pt idx="34">
                  <c:v>7.6391640580000004</c:v>
                </c:pt>
                <c:pt idx="35">
                  <c:v>7.503680664</c:v>
                </c:pt>
                <c:pt idx="36">
                  <c:v>7.3663345800000002</c:v>
                </c:pt>
                <c:pt idx="37">
                  <c:v>7.2272294800000001</c:v>
                </c:pt>
                <c:pt idx="38">
                  <c:v>7.0863400280000004</c:v>
                </c:pt>
                <c:pt idx="39">
                  <c:v>6.943649475</c:v>
                </c:pt>
                <c:pt idx="40">
                  <c:v>6.7992801590000003</c:v>
                </c:pt>
                <c:pt idx="41">
                  <c:v>6.6532262439999998</c:v>
                </c:pt>
                <c:pt idx="42">
                  <c:v>6.5056267119999998</c:v>
                </c:pt>
                <c:pt idx="43">
                  <c:v>6.356449467</c:v>
                </c:pt>
                <c:pt idx="44">
                  <c:v>6.2059290560000004</c:v>
                </c:pt>
                <c:pt idx="45">
                  <c:v>6.0536848409999999</c:v>
                </c:pt>
                <c:pt idx="46">
                  <c:v>5.9001904019999998</c:v>
                </c:pt>
                <c:pt idx="47">
                  <c:v>5.7450652629999999</c:v>
                </c:pt>
                <c:pt idx="48">
                  <c:v>5.5886425529999997</c:v>
                </c:pt>
                <c:pt idx="49">
                  <c:v>5.4309748649999996</c:v>
                </c:pt>
                <c:pt idx="50">
                  <c:v>5.2721061550000003</c:v>
                </c:pt>
                <c:pt idx="51">
                  <c:v>5.111982426</c:v>
                </c:pt>
                <c:pt idx="52">
                  <c:v>4.950422359</c:v>
                </c:pt>
                <c:pt idx="53">
                  <c:v>4.787777223</c:v>
                </c:pt>
                <c:pt idx="54">
                  <c:v>4.62410225</c:v>
                </c:pt>
                <c:pt idx="55">
                  <c:v>4.4594399530000004</c:v>
                </c:pt>
                <c:pt idx="56">
                  <c:v>4.293630329</c:v>
                </c:pt>
                <c:pt idx="57">
                  <c:v>4.1269408380000003</c:v>
                </c:pt>
                <c:pt idx="58">
                  <c:v>3.959270144</c:v>
                </c:pt>
                <c:pt idx="59">
                  <c:v>3.7905721360000002</c:v>
                </c:pt>
                <c:pt idx="60">
                  <c:v>3.621097486</c:v>
                </c:pt>
                <c:pt idx="61">
                  <c:v>3.4508413330000001</c:v>
                </c:pt>
                <c:pt idx="62">
                  <c:v>3.279542985</c:v>
                </c:pt>
                <c:pt idx="63">
                  <c:v>3.1075751070000002</c:v>
                </c:pt>
                <c:pt idx="64">
                  <c:v>2.934994471</c:v>
                </c:pt>
                <c:pt idx="65">
                  <c:v>2.7618435419999998</c:v>
                </c:pt>
                <c:pt idx="66">
                  <c:v>2.587952037</c:v>
                </c:pt>
                <c:pt idx="67">
                  <c:v>2.4135961149999998</c:v>
                </c:pt>
                <c:pt idx="68">
                  <c:v>2.2386647019999999</c:v>
                </c:pt>
                <c:pt idx="69">
                  <c:v>2.0631085520000001</c:v>
                </c:pt>
                <c:pt idx="70">
                  <c:v>1.887189612</c:v>
                </c:pt>
                <c:pt idx="71">
                  <c:v>1.7107817270000001</c:v>
                </c:pt>
                <c:pt idx="72">
                  <c:v>1.5341102950000001</c:v>
                </c:pt>
                <c:pt idx="73">
                  <c:v>1.357064697</c:v>
                </c:pt>
                <c:pt idx="74">
                  <c:v>1.1795958179999999</c:v>
                </c:pt>
                <c:pt idx="75">
                  <c:v>1.0019663080000001</c:v>
                </c:pt>
                <c:pt idx="76">
                  <c:v>0.82410112950000003</c:v>
                </c:pt>
                <c:pt idx="77">
                  <c:v>0.6461228819</c:v>
                </c:pt>
                <c:pt idx="78">
                  <c:v>0.46798319500000002</c:v>
                </c:pt>
                <c:pt idx="79">
                  <c:v>0.2896501366</c:v>
                </c:pt>
                <c:pt idx="80">
                  <c:v>0.1112645102</c:v>
                </c:pt>
                <c:pt idx="81">
                  <c:v>-6.7252339049999998E-2</c:v>
                </c:pt>
                <c:pt idx="82">
                  <c:v>-0.2456282404</c:v>
                </c:pt>
                <c:pt idx="83">
                  <c:v>-0.4239898983</c:v>
                </c:pt>
                <c:pt idx="84">
                  <c:v>-0.60210693299999996</c:v>
                </c:pt>
                <c:pt idx="85">
                  <c:v>-0.78033770260000002</c:v>
                </c:pt>
                <c:pt idx="86">
                  <c:v>-0.95827347409999997</c:v>
                </c:pt>
                <c:pt idx="87">
                  <c:v>-1.135928496</c:v>
                </c:pt>
                <c:pt idx="88">
                  <c:v>-1.313352471</c:v>
                </c:pt>
                <c:pt idx="89">
                  <c:v>-1.490635841</c:v>
                </c:pt>
                <c:pt idx="90">
                  <c:v>-1.6675516480000001</c:v>
                </c:pt>
                <c:pt idx="91">
                  <c:v>-1.8440256399999999</c:v>
                </c:pt>
                <c:pt idx="92">
                  <c:v>-2.0200218269999999</c:v>
                </c:pt>
                <c:pt idx="93">
                  <c:v>-2.195588082</c:v>
                </c:pt>
                <c:pt idx="94">
                  <c:v>-2.370811775</c:v>
                </c:pt>
                <c:pt idx="95">
                  <c:v>-2.5454666490000002</c:v>
                </c:pt>
                <c:pt idx="96">
                  <c:v>-2.7194389600000002</c:v>
                </c:pt>
                <c:pt idx="97">
                  <c:v>-2.8926948590000001</c:v>
                </c:pt>
                <c:pt idx="98">
                  <c:v>-3.0653285019999998</c:v>
                </c:pt>
                <c:pt idx="99">
                  <c:v>-3.2371772600000002</c:v>
                </c:pt>
                <c:pt idx="100">
                  <c:v>-3.408586954</c:v>
                </c:pt>
                <c:pt idx="101">
                  <c:v>-3.5791451329999999</c:v>
                </c:pt>
                <c:pt idx="102">
                  <c:v>-3.7488172849999999</c:v>
                </c:pt>
                <c:pt idx="103">
                  <c:v>-3.9176433799999999</c:v>
                </c:pt>
                <c:pt idx="104">
                  <c:v>-4.0857053700000003</c:v>
                </c:pt>
                <c:pt idx="105">
                  <c:v>-4.2527850960000002</c:v>
                </c:pt>
                <c:pt idx="106">
                  <c:v>-4.4187732469999998</c:v>
                </c:pt>
                <c:pt idx="107">
                  <c:v>-4.5836371890000001</c:v>
                </c:pt>
                <c:pt idx="108">
                  <c:v>-4.7474633160000002</c:v>
                </c:pt>
                <c:pt idx="109">
                  <c:v>-4.9100912210000001</c:v>
                </c:pt>
                <c:pt idx="110">
                  <c:v>-5.0718408149999998</c:v>
                </c:pt>
                <c:pt idx="111">
                  <c:v>-5.2321092269999996</c:v>
                </c:pt>
                <c:pt idx="112">
                  <c:v>-5.3913811840000001</c:v>
                </c:pt>
                <c:pt idx="113">
                  <c:v>-5.5493055739999999</c:v>
                </c:pt>
                <c:pt idx="114">
                  <c:v>-5.7058279089999999</c:v>
                </c:pt>
                <c:pt idx="115">
                  <c:v>-5.8609070990000003</c:v>
                </c:pt>
                <c:pt idx="116">
                  <c:v>-6.0146931539999997</c:v>
                </c:pt>
                <c:pt idx="117">
                  <c:v>-6.1671834619999997</c:v>
                </c:pt>
                <c:pt idx="118">
                  <c:v>-6.3181502690000002</c:v>
                </c:pt>
                <c:pt idx="119">
                  <c:v>-6.4675241540000004</c:v>
                </c:pt>
                <c:pt idx="120">
                  <c:v>-6.6153314300000003</c:v>
                </c:pt>
                <c:pt idx="121">
                  <c:v>-6.7616053249999997</c:v>
                </c:pt>
                <c:pt idx="122">
                  <c:v>-6.906178325</c:v>
                </c:pt>
                <c:pt idx="123">
                  <c:v>-7.0490839989999996</c:v>
                </c:pt>
                <c:pt idx="124">
                  <c:v>-7.1903855639999996</c:v>
                </c:pt>
                <c:pt idx="125">
                  <c:v>-7.329887695</c:v>
                </c:pt>
                <c:pt idx="126">
                  <c:v>-7.4674880249999998</c:v>
                </c:pt>
                <c:pt idx="127">
                  <c:v>-7.6031520290000003</c:v>
                </c:pt>
                <c:pt idx="128">
                  <c:v>-7.7369434779999997</c:v>
                </c:pt>
                <c:pt idx="129">
                  <c:v>-7.8687235180000004</c:v>
                </c:pt>
                <c:pt idx="130">
                  <c:v>-7.9987394309999997</c:v>
                </c:pt>
                <c:pt idx="131">
                  <c:v>-8.1264959270000006</c:v>
                </c:pt>
                <c:pt idx="132">
                  <c:v>-8.2523704430000002</c:v>
                </c:pt>
                <c:pt idx="133">
                  <c:v>-8.3760795790000007</c:v>
                </c:pt>
                <c:pt idx="134">
                  <c:v>-8.4975815289999996</c:v>
                </c:pt>
                <c:pt idx="135">
                  <c:v>-8.6168394970000008</c:v>
                </c:pt>
                <c:pt idx="136">
                  <c:v>-8.7339537180000004</c:v>
                </c:pt>
                <c:pt idx="137">
                  <c:v>-8.8488980720000008</c:v>
                </c:pt>
                <c:pt idx="138">
                  <c:v>-8.9614744359999996</c:v>
                </c:pt>
                <c:pt idx="139">
                  <c:v>-9.0715999739999997</c:v>
                </c:pt>
                <c:pt idx="140">
                  <c:v>-9.1792538510000004</c:v>
                </c:pt>
                <c:pt idx="141">
                  <c:v>-9.2842984630000007</c:v>
                </c:pt>
                <c:pt idx="142">
                  <c:v>-9.3868896920000005</c:v>
                </c:pt>
                <c:pt idx="143">
                  <c:v>-9.4867596479999996</c:v>
                </c:pt>
                <c:pt idx="144">
                  <c:v>-9.5838372799999991</c:v>
                </c:pt>
                <c:pt idx="145">
                  <c:v>-9.6780463240000003</c:v>
                </c:pt>
                <c:pt idx="146">
                  <c:v>-9.7694099820000009</c:v>
                </c:pt>
                <c:pt idx="147">
                  <c:v>-9.8578365360000006</c:v>
                </c:pt>
                <c:pt idx="148">
                  <c:v>-9.943086868</c:v>
                </c:pt>
                <c:pt idx="149">
                  <c:v>-10.02500373</c:v>
                </c:pt>
                <c:pt idx="150">
                  <c:v>-10.10348104</c:v>
                </c:pt>
                <c:pt idx="151">
                  <c:v>-10.178464979999999</c:v>
                </c:pt>
                <c:pt idx="152">
                  <c:v>-10.2496916</c:v>
                </c:pt>
                <c:pt idx="153">
                  <c:v>-10.317123029999999</c:v>
                </c:pt>
                <c:pt idx="154">
                  <c:v>-10.38046134</c:v>
                </c:pt>
                <c:pt idx="155">
                  <c:v>-10.43899169</c:v>
                </c:pt>
                <c:pt idx="156">
                  <c:v>-10.491789300000001</c:v>
                </c:pt>
                <c:pt idx="157">
                  <c:v>-10.53783745</c:v>
                </c:pt>
                <c:pt idx="158">
                  <c:v>-10.57705618</c:v>
                </c:pt>
                <c:pt idx="159">
                  <c:v>-10.611011319999999</c:v>
                </c:pt>
                <c:pt idx="160">
                  <c:v>-10.635689989999999</c:v>
                </c:pt>
                <c:pt idx="161">
                  <c:v>-10.64791698</c:v>
                </c:pt>
                <c:pt idx="162">
                  <c:v>-10.660143980000001</c:v>
                </c:pt>
              </c:numCache>
            </c:numRef>
          </c:xVal>
          <c:yVal>
            <c:numRef>
              <c:f>BeachMarksvsPrediction!$U$9:$U$200</c:f>
              <c:numCache>
                <c:formatCode>0.00E+00</c:formatCode>
                <c:ptCount val="192"/>
                <c:pt idx="0">
                  <c:v>-83.466081970000005</c:v>
                </c:pt>
                <c:pt idx="1">
                  <c:v>-83.362339930000005</c:v>
                </c:pt>
                <c:pt idx="2">
                  <c:v>-83.216102169999999</c:v>
                </c:pt>
                <c:pt idx="3">
                  <c:v>-83.041841469999994</c:v>
                </c:pt>
                <c:pt idx="4">
                  <c:v>-82.868821629999999</c:v>
                </c:pt>
                <c:pt idx="5">
                  <c:v>-82.697217109999997</c:v>
                </c:pt>
                <c:pt idx="6">
                  <c:v>-82.527240899999995</c:v>
                </c:pt>
                <c:pt idx="7">
                  <c:v>-82.359041919999996</c:v>
                </c:pt>
                <c:pt idx="8">
                  <c:v>-82.192527850000005</c:v>
                </c:pt>
                <c:pt idx="9">
                  <c:v>-82.027561019999993</c:v>
                </c:pt>
                <c:pt idx="10">
                  <c:v>-81.864190129999997</c:v>
                </c:pt>
                <c:pt idx="11">
                  <c:v>-81.702403750000002</c:v>
                </c:pt>
                <c:pt idx="12">
                  <c:v>-81.542354619999998</c:v>
                </c:pt>
                <c:pt idx="13">
                  <c:v>-81.383953790000007</c:v>
                </c:pt>
                <c:pt idx="14">
                  <c:v>-81.227162489999998</c:v>
                </c:pt>
                <c:pt idx="15">
                  <c:v>-81.072199429999998</c:v>
                </c:pt>
                <c:pt idx="16">
                  <c:v>-80.918976200000003</c:v>
                </c:pt>
                <c:pt idx="17">
                  <c:v>-80.767574769999996</c:v>
                </c:pt>
                <c:pt idx="18">
                  <c:v>-80.617931049999996</c:v>
                </c:pt>
                <c:pt idx="19">
                  <c:v>-80.47000147</c:v>
                </c:pt>
                <c:pt idx="20">
                  <c:v>-80.323887869999993</c:v>
                </c:pt>
                <c:pt idx="21">
                  <c:v>-80.179701140000006</c:v>
                </c:pt>
                <c:pt idx="22">
                  <c:v>-80.037167699999998</c:v>
                </c:pt>
                <c:pt idx="23">
                  <c:v>-79.896600609999993</c:v>
                </c:pt>
                <c:pt idx="24">
                  <c:v>-79.758032749999998</c:v>
                </c:pt>
                <c:pt idx="25">
                  <c:v>-79.621475599999997</c:v>
                </c:pt>
                <c:pt idx="26">
                  <c:v>-79.486777450000005</c:v>
                </c:pt>
                <c:pt idx="27">
                  <c:v>-79.354144430000005</c:v>
                </c:pt>
                <c:pt idx="28">
                  <c:v>-79.223488369999998</c:v>
                </c:pt>
                <c:pt idx="29">
                  <c:v>-79.094770600000004</c:v>
                </c:pt>
                <c:pt idx="30">
                  <c:v>-78.968175500000001</c:v>
                </c:pt>
                <c:pt idx="31">
                  <c:v>-78.843604450000001</c:v>
                </c:pt>
                <c:pt idx="32">
                  <c:v>-78.721208959999998</c:v>
                </c:pt>
                <c:pt idx="33">
                  <c:v>-78.600904850000006</c:v>
                </c:pt>
                <c:pt idx="34">
                  <c:v>-78.482657669999995</c:v>
                </c:pt>
                <c:pt idx="35">
                  <c:v>-78.366643580000002</c:v>
                </c:pt>
                <c:pt idx="36">
                  <c:v>-78.252817750000006</c:v>
                </c:pt>
                <c:pt idx="37">
                  <c:v>-78.141258629999996</c:v>
                </c:pt>
                <c:pt idx="38">
                  <c:v>-78.031930149999994</c:v>
                </c:pt>
                <c:pt idx="39">
                  <c:v>-77.924812099999997</c:v>
                </c:pt>
                <c:pt idx="40">
                  <c:v>-77.819986950000001</c:v>
                </c:pt>
                <c:pt idx="41">
                  <c:v>-77.717435769999994</c:v>
                </c:pt>
                <c:pt idx="42">
                  <c:v>-77.617241680000006</c:v>
                </c:pt>
                <c:pt idx="43">
                  <c:v>-77.519372110000006</c:v>
                </c:pt>
                <c:pt idx="44">
                  <c:v>-77.423968000000002</c:v>
                </c:pt>
                <c:pt idx="45">
                  <c:v>-77.330782229999997</c:v>
                </c:pt>
                <c:pt idx="46">
                  <c:v>-77.24010328</c:v>
                </c:pt>
                <c:pt idx="47">
                  <c:v>-77.151711809999995</c:v>
                </c:pt>
                <c:pt idx="48">
                  <c:v>-77.065810900000002</c:v>
                </c:pt>
                <c:pt idx="49">
                  <c:v>-76.982422650000004</c:v>
                </c:pt>
                <c:pt idx="50">
                  <c:v>-76.901551330000004</c:v>
                </c:pt>
                <c:pt idx="51">
                  <c:v>-76.823153840000003</c:v>
                </c:pt>
                <c:pt idx="52">
                  <c:v>-76.74714213</c:v>
                </c:pt>
                <c:pt idx="53">
                  <c:v>-76.673683539999999</c:v>
                </c:pt>
                <c:pt idx="54">
                  <c:v>-76.602790839999997</c:v>
                </c:pt>
                <c:pt idx="55">
                  <c:v>-76.534465639999993</c:v>
                </c:pt>
                <c:pt idx="56">
                  <c:v>-76.468632049999997</c:v>
                </c:pt>
                <c:pt idx="57">
                  <c:v>-76.405388599999995</c:v>
                </c:pt>
                <c:pt idx="58">
                  <c:v>-76.344689630000005</c:v>
                </c:pt>
                <c:pt idx="59">
                  <c:v>-76.286521919999998</c:v>
                </c:pt>
                <c:pt idx="60">
                  <c:v>-76.230976310000003</c:v>
                </c:pt>
                <c:pt idx="61">
                  <c:v>-76.178049619999996</c:v>
                </c:pt>
                <c:pt idx="62">
                  <c:v>-76.127661750000001</c:v>
                </c:pt>
                <c:pt idx="63">
                  <c:v>-76.079919950000004</c:v>
                </c:pt>
                <c:pt idx="64">
                  <c:v>-76.034822039999995</c:v>
                </c:pt>
                <c:pt idx="65">
                  <c:v>-75.992355739999994</c:v>
                </c:pt>
                <c:pt idx="66">
                  <c:v>-75.952465070000002</c:v>
                </c:pt>
                <c:pt idx="67">
                  <c:v>-75.915212490000002</c:v>
                </c:pt>
                <c:pt idx="68">
                  <c:v>-75.880579460000007</c:v>
                </c:pt>
                <c:pt idx="69">
                  <c:v>-75.848561270000005</c:v>
                </c:pt>
                <c:pt idx="70">
                  <c:v>-75.819199319999996</c:v>
                </c:pt>
                <c:pt idx="71">
                  <c:v>-75.792463929999997</c:v>
                </c:pt>
                <c:pt idx="72">
                  <c:v>-75.768381860000005</c:v>
                </c:pt>
                <c:pt idx="73">
                  <c:v>-75.746927040000003</c:v>
                </c:pt>
                <c:pt idx="74">
                  <c:v>-75.72808723</c:v>
                </c:pt>
                <c:pt idx="75">
                  <c:v>-75.711889679999999</c:v>
                </c:pt>
                <c:pt idx="76">
                  <c:v>-75.698331479999993</c:v>
                </c:pt>
                <c:pt idx="77">
                  <c:v>-75.687423210000006</c:v>
                </c:pt>
                <c:pt idx="78">
                  <c:v>-75.679153769999999</c:v>
                </c:pt>
                <c:pt idx="79">
                  <c:v>-75.673517869999998</c:v>
                </c:pt>
                <c:pt idx="80">
                  <c:v>-75.670527300000003</c:v>
                </c:pt>
                <c:pt idx="81">
                  <c:v>-75.670205879999997</c:v>
                </c:pt>
                <c:pt idx="82">
                  <c:v>-75.672574850000004</c:v>
                </c:pt>
                <c:pt idx="83">
                  <c:v>-75.677620739999995</c:v>
                </c:pt>
                <c:pt idx="84">
                  <c:v>-75.685312670000002</c:v>
                </c:pt>
                <c:pt idx="85">
                  <c:v>-75.695671759999996</c:v>
                </c:pt>
                <c:pt idx="86">
                  <c:v>-75.708682600000003</c:v>
                </c:pt>
                <c:pt idx="87">
                  <c:v>-75.724338729999999</c:v>
                </c:pt>
                <c:pt idx="88">
                  <c:v>-75.742640910000006</c:v>
                </c:pt>
                <c:pt idx="89">
                  <c:v>-75.763606319999994</c:v>
                </c:pt>
                <c:pt idx="90">
                  <c:v>-75.787215990000007</c:v>
                </c:pt>
                <c:pt idx="91">
                  <c:v>-75.813455919999996</c:v>
                </c:pt>
                <c:pt idx="92">
                  <c:v>-75.842316659999994</c:v>
                </c:pt>
                <c:pt idx="93">
                  <c:v>-75.873811160000002</c:v>
                </c:pt>
                <c:pt idx="94">
                  <c:v>-75.907969260000002</c:v>
                </c:pt>
                <c:pt idx="95">
                  <c:v>-75.944758770000007</c:v>
                </c:pt>
                <c:pt idx="96">
                  <c:v>-75.984158019999995</c:v>
                </c:pt>
                <c:pt idx="97">
                  <c:v>-76.026157470000001</c:v>
                </c:pt>
                <c:pt idx="98">
                  <c:v>-76.070778059999995</c:v>
                </c:pt>
                <c:pt idx="99">
                  <c:v>-76.117970229999997</c:v>
                </c:pt>
                <c:pt idx="100">
                  <c:v>-76.16783393</c:v>
                </c:pt>
                <c:pt idx="101">
                  <c:v>-76.220269560000006</c:v>
                </c:pt>
                <c:pt idx="102">
                  <c:v>-76.275287120000002</c:v>
                </c:pt>
                <c:pt idx="103">
                  <c:v>-76.332916400000002</c:v>
                </c:pt>
                <c:pt idx="104">
                  <c:v>-76.393193049999994</c:v>
                </c:pt>
                <c:pt idx="105">
                  <c:v>-76.45604324</c:v>
                </c:pt>
                <c:pt idx="106">
                  <c:v>-76.521423510000005</c:v>
                </c:pt>
                <c:pt idx="107">
                  <c:v>-76.589316150000002</c:v>
                </c:pt>
                <c:pt idx="108">
                  <c:v>-76.659760030000001</c:v>
                </c:pt>
                <c:pt idx="109">
                  <c:v>-76.732692979999996</c:v>
                </c:pt>
                <c:pt idx="110">
                  <c:v>-76.808275539999997</c:v>
                </c:pt>
                <c:pt idx="111">
                  <c:v>-76.886228079999995</c:v>
                </c:pt>
                <c:pt idx="112">
                  <c:v>-76.966779900000006</c:v>
                </c:pt>
                <c:pt idx="113">
                  <c:v>-77.049763179999999</c:v>
                </c:pt>
                <c:pt idx="114">
                  <c:v>-77.135160940000006</c:v>
                </c:pt>
                <c:pt idx="115">
                  <c:v>-77.222963059999998</c:v>
                </c:pt>
                <c:pt idx="116">
                  <c:v>-77.313259619999997</c:v>
                </c:pt>
                <c:pt idx="117">
                  <c:v>-77.406053080000007</c:v>
                </c:pt>
                <c:pt idx="118">
                  <c:v>-77.501208539999993</c:v>
                </c:pt>
                <c:pt idx="119">
                  <c:v>-77.598686169999993</c:v>
                </c:pt>
                <c:pt idx="120">
                  <c:v>-77.698512870000002</c:v>
                </c:pt>
                <c:pt idx="121">
                  <c:v>-77.800724209999998</c:v>
                </c:pt>
                <c:pt idx="122">
                  <c:v>-77.905212689999999</c:v>
                </c:pt>
                <c:pt idx="123">
                  <c:v>-78.012006799999995</c:v>
                </c:pt>
                <c:pt idx="124">
                  <c:v>-78.121165419999997</c:v>
                </c:pt>
                <c:pt idx="125">
                  <c:v>-78.232559140000006</c:v>
                </c:pt>
                <c:pt idx="126">
                  <c:v>-78.346121490000002</c:v>
                </c:pt>
                <c:pt idx="127">
                  <c:v>-78.461829809999998</c:v>
                </c:pt>
                <c:pt idx="128">
                  <c:v>-78.5797484</c:v>
                </c:pt>
                <c:pt idx="129">
                  <c:v>-78.699767870000002</c:v>
                </c:pt>
                <c:pt idx="130">
                  <c:v>-78.822140759999996</c:v>
                </c:pt>
                <c:pt idx="131">
                  <c:v>-78.946416380000002</c:v>
                </c:pt>
                <c:pt idx="132">
                  <c:v>-79.072968180000004</c:v>
                </c:pt>
                <c:pt idx="133">
                  <c:v>-79.201521619999994</c:v>
                </c:pt>
                <c:pt idx="134">
                  <c:v>-79.332031749999999</c:v>
                </c:pt>
                <c:pt idx="135">
                  <c:v>-79.464470030000001</c:v>
                </c:pt>
                <c:pt idx="136">
                  <c:v>-79.598974549999994</c:v>
                </c:pt>
                <c:pt idx="137">
                  <c:v>-79.735558949999998</c:v>
                </c:pt>
                <c:pt idx="138">
                  <c:v>-79.874035180000007</c:v>
                </c:pt>
                <c:pt idx="139">
                  <c:v>-80.014357509999996</c:v>
                </c:pt>
                <c:pt idx="140">
                  <c:v>-80.156577519999999</c:v>
                </c:pt>
                <c:pt idx="141">
                  <c:v>-80.300587199999995</c:v>
                </c:pt>
                <c:pt idx="142">
                  <c:v>-80.446675519999999</c:v>
                </c:pt>
                <c:pt idx="143">
                  <c:v>-80.594536640000001</c:v>
                </c:pt>
                <c:pt idx="144">
                  <c:v>-80.744131109999998</c:v>
                </c:pt>
                <c:pt idx="145">
                  <c:v>-80.895438530000007</c:v>
                </c:pt>
                <c:pt idx="146">
                  <c:v>-81.048627260000004</c:v>
                </c:pt>
                <c:pt idx="147">
                  <c:v>-81.203724379999997</c:v>
                </c:pt>
                <c:pt idx="148">
                  <c:v>-81.360530949999998</c:v>
                </c:pt>
                <c:pt idx="149">
                  <c:v>-81.51900612</c:v>
                </c:pt>
                <c:pt idx="150">
                  <c:v>-81.679205730000007</c:v>
                </c:pt>
                <c:pt idx="151">
                  <c:v>-81.841254129999996</c:v>
                </c:pt>
                <c:pt idx="152">
                  <c:v>-82.004769030000006</c:v>
                </c:pt>
                <c:pt idx="153">
                  <c:v>-82.169951080000004</c:v>
                </c:pt>
                <c:pt idx="154">
                  <c:v>-82.336863960000002</c:v>
                </c:pt>
                <c:pt idx="155">
                  <c:v>-82.505376760000004</c:v>
                </c:pt>
                <c:pt idx="156">
                  <c:v>-82.675756739999997</c:v>
                </c:pt>
                <c:pt idx="157">
                  <c:v>-82.847940710000003</c:v>
                </c:pt>
                <c:pt idx="158">
                  <c:v>-83.021848969999994</c:v>
                </c:pt>
                <c:pt idx="159">
                  <c:v>-83.196974409999996</c:v>
                </c:pt>
                <c:pt idx="160">
                  <c:v>-83.334494109999994</c:v>
                </c:pt>
                <c:pt idx="161">
                  <c:v>-83.403274150000001</c:v>
                </c:pt>
                <c:pt idx="162">
                  <c:v>-83.472054189999994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F08-4611-92F1-D10E1B969536}"/>
            </c:ext>
          </c:extLst>
        </c:ser>
        <c:ser>
          <c:idx val="13"/>
          <c:order val="13"/>
          <c:marker>
            <c:symbol val="none"/>
          </c:marker>
          <c:xVal>
            <c:numRef>
              <c:f>BeachMarksvsPrediction!$W$9:$W$200</c:f>
              <c:numCache>
                <c:formatCode>0.00E+00</c:formatCode>
                <c:ptCount val="192"/>
                <c:pt idx="0">
                  <c:v>13.61789171</c:v>
                </c:pt>
                <c:pt idx="1">
                  <c:v>13.5934323</c:v>
                </c:pt>
                <c:pt idx="2">
                  <c:v>13.557827</c:v>
                </c:pt>
                <c:pt idx="3">
                  <c:v>13.503500750000001</c:v>
                </c:pt>
                <c:pt idx="4">
                  <c:v>13.4431631</c:v>
                </c:pt>
                <c:pt idx="5">
                  <c:v>13.37636142</c:v>
                </c:pt>
                <c:pt idx="6">
                  <c:v>13.302643339999999</c:v>
                </c:pt>
                <c:pt idx="7">
                  <c:v>13.221991149999999</c:v>
                </c:pt>
                <c:pt idx="8">
                  <c:v>13.13502912</c:v>
                </c:pt>
                <c:pt idx="9">
                  <c:v>13.04257739</c:v>
                </c:pt>
                <c:pt idx="10">
                  <c:v>12.945119330000001</c:v>
                </c:pt>
                <c:pt idx="11">
                  <c:v>12.84327474</c:v>
                </c:pt>
                <c:pt idx="12">
                  <c:v>12.737182750000001</c:v>
                </c:pt>
                <c:pt idx="13">
                  <c:v>12.627027310000001</c:v>
                </c:pt>
                <c:pt idx="14">
                  <c:v>12.51299597</c:v>
                </c:pt>
                <c:pt idx="15">
                  <c:v>12.39517403</c:v>
                </c:pt>
                <c:pt idx="16">
                  <c:v>12.273609889999999</c:v>
                </c:pt>
                <c:pt idx="17">
                  <c:v>12.14847121</c:v>
                </c:pt>
                <c:pt idx="18">
                  <c:v>12.01997525</c:v>
                </c:pt>
                <c:pt idx="19">
                  <c:v>11.88830915</c:v>
                </c:pt>
                <c:pt idx="20">
                  <c:v>11.75355543</c:v>
                </c:pt>
                <c:pt idx="21">
                  <c:v>11.61553692</c:v>
                </c:pt>
                <c:pt idx="22">
                  <c:v>11.47478695</c:v>
                </c:pt>
                <c:pt idx="23">
                  <c:v>11.33108597</c:v>
                </c:pt>
                <c:pt idx="24">
                  <c:v>11.18445193</c:v>
                </c:pt>
                <c:pt idx="25">
                  <c:v>11.035077790000001</c:v>
                </c:pt>
                <c:pt idx="26">
                  <c:v>10.88310167</c:v>
                </c:pt>
                <c:pt idx="27">
                  <c:v>10.72847666</c:v>
                </c:pt>
                <c:pt idx="28">
                  <c:v>10.57134501</c:v>
                </c:pt>
                <c:pt idx="29">
                  <c:v>10.41187774</c:v>
                </c:pt>
                <c:pt idx="30">
                  <c:v>10.25006831</c:v>
                </c:pt>
                <c:pt idx="31">
                  <c:v>10.085781649999999</c:v>
                </c:pt>
                <c:pt idx="32">
                  <c:v>9.9191477989999992</c:v>
                </c:pt>
                <c:pt idx="33">
                  <c:v>9.7503053210000008</c:v>
                </c:pt>
                <c:pt idx="34">
                  <c:v>9.5794160510000008</c:v>
                </c:pt>
                <c:pt idx="35">
                  <c:v>9.4064477499999999</c:v>
                </c:pt>
                <c:pt idx="36">
                  <c:v>9.2312881919999992</c:v>
                </c:pt>
                <c:pt idx="37">
                  <c:v>9.0540141779999992</c:v>
                </c:pt>
                <c:pt idx="38">
                  <c:v>8.8748008590000005</c:v>
                </c:pt>
                <c:pt idx="39">
                  <c:v>8.6937955500000008</c:v>
                </c:pt>
                <c:pt idx="40">
                  <c:v>8.5109998709999992</c:v>
                </c:pt>
                <c:pt idx="41">
                  <c:v>8.3262380270000005</c:v>
                </c:pt>
                <c:pt idx="42">
                  <c:v>8.1396180210000004</c:v>
                </c:pt>
                <c:pt idx="43">
                  <c:v>7.9512518820000002</c:v>
                </c:pt>
                <c:pt idx="44">
                  <c:v>7.7612139950000003</c:v>
                </c:pt>
                <c:pt idx="45">
                  <c:v>7.5695144870000002</c:v>
                </c:pt>
                <c:pt idx="46">
                  <c:v>7.3760792759999996</c:v>
                </c:pt>
                <c:pt idx="47">
                  <c:v>7.18109704</c:v>
                </c:pt>
                <c:pt idx="48">
                  <c:v>6.9849019520000004</c:v>
                </c:pt>
                <c:pt idx="49">
                  <c:v>6.7870650020000003</c:v>
                </c:pt>
                <c:pt idx="50">
                  <c:v>6.5877961420000002</c:v>
                </c:pt>
                <c:pt idx="51">
                  <c:v>6.387036771</c:v>
                </c:pt>
                <c:pt idx="52">
                  <c:v>6.1849744490000003</c:v>
                </c:pt>
                <c:pt idx="53">
                  <c:v>5.9819546929999996</c:v>
                </c:pt>
                <c:pt idx="54">
                  <c:v>5.7775254939999998</c:v>
                </c:pt>
                <c:pt idx="55">
                  <c:v>5.5718929700000004</c:v>
                </c:pt>
                <c:pt idx="56">
                  <c:v>5.3650930509999997</c:v>
                </c:pt>
                <c:pt idx="57">
                  <c:v>5.1571141699999998</c:v>
                </c:pt>
                <c:pt idx="58">
                  <c:v>4.9481136890000004</c:v>
                </c:pt>
                <c:pt idx="59">
                  <c:v>4.738283311</c:v>
                </c:pt>
                <c:pt idx="60">
                  <c:v>4.5275778969999996</c:v>
                </c:pt>
                <c:pt idx="61">
                  <c:v>4.3156830499999996</c:v>
                </c:pt>
                <c:pt idx="62">
                  <c:v>4.1029492530000002</c:v>
                </c:pt>
                <c:pt idx="63">
                  <c:v>3.8897278179999999</c:v>
                </c:pt>
                <c:pt idx="64">
                  <c:v>3.6755413090000002</c:v>
                </c:pt>
                <c:pt idx="65">
                  <c:v>3.4606116029999998</c:v>
                </c:pt>
                <c:pt idx="66">
                  <c:v>3.2449820009999999</c:v>
                </c:pt>
                <c:pt idx="67">
                  <c:v>3.0286399020000001</c:v>
                </c:pt>
                <c:pt idx="68">
                  <c:v>2.8117442590000001</c:v>
                </c:pt>
                <c:pt idx="69">
                  <c:v>2.594486378</c:v>
                </c:pt>
                <c:pt idx="70">
                  <c:v>2.376811419</c:v>
                </c:pt>
                <c:pt idx="71">
                  <c:v>2.158495898</c:v>
                </c:pt>
                <c:pt idx="72">
                  <c:v>1.939684567</c:v>
                </c:pt>
                <c:pt idx="73">
                  <c:v>1.720532065</c:v>
                </c:pt>
                <c:pt idx="74">
                  <c:v>1.5012288650000001</c:v>
                </c:pt>
                <c:pt idx="75">
                  <c:v>1.2817172100000001</c:v>
                </c:pt>
                <c:pt idx="76">
                  <c:v>1.0618307840000001</c:v>
                </c:pt>
                <c:pt idx="77">
                  <c:v>0.84163440730000005</c:v>
                </c:pt>
                <c:pt idx="78">
                  <c:v>0.62131079970000003</c:v>
                </c:pt>
                <c:pt idx="79">
                  <c:v>0.4010138332</c:v>
                </c:pt>
                <c:pt idx="80">
                  <c:v>0.18073536609999999</c:v>
                </c:pt>
                <c:pt idx="81">
                  <c:v>-3.9869824769999999E-2</c:v>
                </c:pt>
                <c:pt idx="82">
                  <c:v>-0.26022851229999999</c:v>
                </c:pt>
                <c:pt idx="83">
                  <c:v>-0.48061471030000003</c:v>
                </c:pt>
                <c:pt idx="84">
                  <c:v>-0.70086875709999996</c:v>
                </c:pt>
                <c:pt idx="85">
                  <c:v>-0.92119325350000003</c:v>
                </c:pt>
                <c:pt idx="86">
                  <c:v>-1.141203696</c:v>
                </c:pt>
                <c:pt idx="87">
                  <c:v>-1.3610592450000001</c:v>
                </c:pt>
                <c:pt idx="88">
                  <c:v>-1.58063741</c:v>
                </c:pt>
                <c:pt idx="89">
                  <c:v>-1.79987447</c:v>
                </c:pt>
                <c:pt idx="90">
                  <c:v>-2.0187829530000001</c:v>
                </c:pt>
                <c:pt idx="91">
                  <c:v>-2.2372977070000002</c:v>
                </c:pt>
                <c:pt idx="92">
                  <c:v>-2.4554450970000001</c:v>
                </c:pt>
                <c:pt idx="93">
                  <c:v>-2.67309638</c:v>
                </c:pt>
                <c:pt idx="94">
                  <c:v>-2.8901828310000002</c:v>
                </c:pt>
                <c:pt idx="95">
                  <c:v>-3.1067150429999999</c:v>
                </c:pt>
                <c:pt idx="96">
                  <c:v>-3.3227883070000002</c:v>
                </c:pt>
                <c:pt idx="97">
                  <c:v>-3.538195151</c:v>
                </c:pt>
                <c:pt idx="98">
                  <c:v>-3.7525810009999998</c:v>
                </c:pt>
                <c:pt idx="99">
                  <c:v>-3.9664258110000001</c:v>
                </c:pt>
                <c:pt idx="100">
                  <c:v>-4.179506859</c:v>
                </c:pt>
                <c:pt idx="101">
                  <c:v>-4.3917367450000002</c:v>
                </c:pt>
                <c:pt idx="102">
                  <c:v>-4.6031464729999998</c:v>
                </c:pt>
                <c:pt idx="103">
                  <c:v>-4.8136060040000004</c:v>
                </c:pt>
                <c:pt idx="104">
                  <c:v>-5.0230485270000003</c:v>
                </c:pt>
                <c:pt idx="105">
                  <c:v>-5.231484697</c:v>
                </c:pt>
                <c:pt idx="106">
                  <c:v>-5.4390001669999997</c:v>
                </c:pt>
                <c:pt idx="107">
                  <c:v>-5.6453862189999997</c:v>
                </c:pt>
                <c:pt idx="108">
                  <c:v>-5.8502963079999999</c:v>
                </c:pt>
                <c:pt idx="109">
                  <c:v>-6.0541864969999999</c:v>
                </c:pt>
                <c:pt idx="110">
                  <c:v>-6.256840628</c:v>
                </c:pt>
                <c:pt idx="111">
                  <c:v>-6.4583152110000004</c:v>
                </c:pt>
                <c:pt idx="112">
                  <c:v>-6.6584198030000001</c:v>
                </c:pt>
                <c:pt idx="113">
                  <c:v>-6.8571240329999998</c:v>
                </c:pt>
                <c:pt idx="114">
                  <c:v>-7.0541052520000003</c:v>
                </c:pt>
                <c:pt idx="115">
                  <c:v>-7.2496023960000002</c:v>
                </c:pt>
                <c:pt idx="116">
                  <c:v>-7.4437074169999997</c:v>
                </c:pt>
                <c:pt idx="117">
                  <c:v>-7.6362938570000001</c:v>
                </c:pt>
                <c:pt idx="118">
                  <c:v>-7.8272162639999996</c:v>
                </c:pt>
                <c:pt idx="119">
                  <c:v>-8.016305376</c:v>
                </c:pt>
                <c:pt idx="120">
                  <c:v>-8.2036079750000006</c:v>
                </c:pt>
                <c:pt idx="121">
                  <c:v>-8.3892747100000005</c:v>
                </c:pt>
                <c:pt idx="122">
                  <c:v>-8.5731825100000005</c:v>
                </c:pt>
                <c:pt idx="123">
                  <c:v>-8.7552010120000006</c:v>
                </c:pt>
                <c:pt idx="124">
                  <c:v>-8.935243217</c:v>
                </c:pt>
                <c:pt idx="125">
                  <c:v>-9.1132952140000008</c:v>
                </c:pt>
                <c:pt idx="126">
                  <c:v>-9.2894224869999995</c:v>
                </c:pt>
                <c:pt idx="127">
                  <c:v>-9.4634483730000003</c:v>
                </c:pt>
                <c:pt idx="128">
                  <c:v>-9.6350850979999993</c:v>
                </c:pt>
                <c:pt idx="129">
                  <c:v>-9.8047094809999997</c:v>
                </c:pt>
                <c:pt idx="130">
                  <c:v>-9.9721301160000007</c:v>
                </c:pt>
                <c:pt idx="131">
                  <c:v>-10.137392970000001</c:v>
                </c:pt>
                <c:pt idx="132">
                  <c:v>-10.300340090000001</c:v>
                </c:pt>
                <c:pt idx="133">
                  <c:v>-10.460682370000001</c:v>
                </c:pt>
                <c:pt idx="134">
                  <c:v>-10.61874201</c:v>
                </c:pt>
                <c:pt idx="135">
                  <c:v>-10.774303809999999</c:v>
                </c:pt>
                <c:pt idx="136">
                  <c:v>-10.927296030000001</c:v>
                </c:pt>
                <c:pt idx="137">
                  <c:v>-11.077697280000001</c:v>
                </c:pt>
                <c:pt idx="138">
                  <c:v>-11.225368</c:v>
                </c:pt>
                <c:pt idx="139">
                  <c:v>-11.37013896</c:v>
                </c:pt>
                <c:pt idx="140">
                  <c:v>-11.5119984</c:v>
                </c:pt>
                <c:pt idx="141">
                  <c:v>-11.65110439</c:v>
                </c:pt>
                <c:pt idx="142">
                  <c:v>-11.7871644</c:v>
                </c:pt>
                <c:pt idx="143">
                  <c:v>-11.91989631</c:v>
                </c:pt>
                <c:pt idx="144">
                  <c:v>-12.049522680000001</c:v>
                </c:pt>
                <c:pt idx="145">
                  <c:v>-12.17581755</c:v>
                </c:pt>
                <c:pt idx="146">
                  <c:v>-12.29866868</c:v>
                </c:pt>
                <c:pt idx="147">
                  <c:v>-12.41797459</c:v>
                </c:pt>
                <c:pt idx="148">
                  <c:v>-12.53349615</c:v>
                </c:pt>
                <c:pt idx="149">
                  <c:v>-12.644942459999999</c:v>
                </c:pt>
                <c:pt idx="150">
                  <c:v>-12.752130490000001</c:v>
                </c:pt>
                <c:pt idx="151">
                  <c:v>-12.85498812</c:v>
                </c:pt>
                <c:pt idx="152">
                  <c:v>-12.95332808</c:v>
                </c:pt>
                <c:pt idx="153">
                  <c:v>-13.04699282</c:v>
                </c:pt>
                <c:pt idx="154">
                  <c:v>-13.13567203</c:v>
                </c:pt>
                <c:pt idx="155">
                  <c:v>-13.218787280000001</c:v>
                </c:pt>
                <c:pt idx="156">
                  <c:v>-13.295305089999999</c:v>
                </c:pt>
                <c:pt idx="157">
                  <c:v>-13.36387448</c:v>
                </c:pt>
                <c:pt idx="158">
                  <c:v>-13.42378639</c:v>
                </c:pt>
                <c:pt idx="159">
                  <c:v>-13.476306920000001</c:v>
                </c:pt>
                <c:pt idx="160">
                  <c:v>-13.51283104</c:v>
                </c:pt>
                <c:pt idx="161">
                  <c:v>-13.53633666</c:v>
                </c:pt>
                <c:pt idx="162">
                  <c:v>-13.55910181</c:v>
                </c:pt>
              </c:numCache>
            </c:numRef>
          </c:xVal>
          <c:yVal>
            <c:numRef>
              <c:f>BeachMarksvsPrediction!$X$9:$X$200</c:f>
              <c:numCache>
                <c:formatCode>0.00E+00</c:formatCode>
                <c:ptCount val="192"/>
                <c:pt idx="0">
                  <c:v>-83.04080639</c:v>
                </c:pt>
                <c:pt idx="1">
                  <c:v>-82.926309570000001</c:v>
                </c:pt>
                <c:pt idx="2">
                  <c:v>-82.771870829999997</c:v>
                </c:pt>
                <c:pt idx="3">
                  <c:v>-82.558207809999999</c:v>
                </c:pt>
                <c:pt idx="4">
                  <c:v>-82.346342719999996</c:v>
                </c:pt>
                <c:pt idx="5">
                  <c:v>-82.136128909999996</c:v>
                </c:pt>
                <c:pt idx="6">
                  <c:v>-81.928421940000007</c:v>
                </c:pt>
                <c:pt idx="7">
                  <c:v>-81.723187659999994</c:v>
                </c:pt>
                <c:pt idx="8">
                  <c:v>-81.520576939999998</c:v>
                </c:pt>
                <c:pt idx="9">
                  <c:v>-81.320566229999997</c:v>
                </c:pt>
                <c:pt idx="10">
                  <c:v>-81.122628120000002</c:v>
                </c:pt>
                <c:pt idx="11">
                  <c:v>-80.92706742</c:v>
                </c:pt>
                <c:pt idx="12">
                  <c:v>-80.733676500000001</c:v>
                </c:pt>
                <c:pt idx="13">
                  <c:v>-80.542601140000002</c:v>
                </c:pt>
                <c:pt idx="14">
                  <c:v>-80.354019149999999</c:v>
                </c:pt>
                <c:pt idx="15">
                  <c:v>-80.167871520000006</c:v>
                </c:pt>
                <c:pt idx="16">
                  <c:v>-79.983985169999997</c:v>
                </c:pt>
                <c:pt idx="17">
                  <c:v>-79.802377120000003</c:v>
                </c:pt>
                <c:pt idx="18">
                  <c:v>-79.623165090000001</c:v>
                </c:pt>
                <c:pt idx="19">
                  <c:v>-79.446445960000005</c:v>
                </c:pt>
                <c:pt idx="20">
                  <c:v>-79.272186660000003</c:v>
                </c:pt>
                <c:pt idx="21">
                  <c:v>-79.100056570000007</c:v>
                </c:pt>
                <c:pt idx="22">
                  <c:v>-78.930621790000004</c:v>
                </c:pt>
                <c:pt idx="23">
                  <c:v>-78.763533089999996</c:v>
                </c:pt>
                <c:pt idx="24">
                  <c:v>-78.598742950000002</c:v>
                </c:pt>
                <c:pt idx="25">
                  <c:v>-78.436407340000002</c:v>
                </c:pt>
                <c:pt idx="26">
                  <c:v>-78.276613530000006</c:v>
                </c:pt>
                <c:pt idx="27">
                  <c:v>-78.119256989999997</c:v>
                </c:pt>
                <c:pt idx="28">
                  <c:v>-77.964440870000004</c:v>
                </c:pt>
                <c:pt idx="29">
                  <c:v>-77.812286970000002</c:v>
                </c:pt>
                <c:pt idx="30">
                  <c:v>-77.662738009999998</c:v>
                </c:pt>
                <c:pt idx="31">
                  <c:v>-77.515629439999998</c:v>
                </c:pt>
                <c:pt idx="32">
                  <c:v>-77.371049510000006</c:v>
                </c:pt>
                <c:pt idx="33">
                  <c:v>-77.22909593</c:v>
                </c:pt>
                <c:pt idx="34">
                  <c:v>-77.089892210000002</c:v>
                </c:pt>
                <c:pt idx="35">
                  <c:v>-76.953402879999999</c:v>
                </c:pt>
                <c:pt idx="36">
                  <c:v>-76.819516680000007</c:v>
                </c:pt>
                <c:pt idx="37">
                  <c:v>-76.688255850000004</c:v>
                </c:pt>
                <c:pt idx="38">
                  <c:v>-76.559706259999999</c:v>
                </c:pt>
                <c:pt idx="39">
                  <c:v>-76.433941090000005</c:v>
                </c:pt>
                <c:pt idx="40">
                  <c:v>-76.310958450000001</c:v>
                </c:pt>
                <c:pt idx="41">
                  <c:v>-76.190667559999994</c:v>
                </c:pt>
                <c:pt idx="42">
                  <c:v>-76.073163489999999</c:v>
                </c:pt>
                <c:pt idx="43">
                  <c:v>-75.958518049999995</c:v>
                </c:pt>
                <c:pt idx="44">
                  <c:v>-75.846751449999999</c:v>
                </c:pt>
                <c:pt idx="45">
                  <c:v>-75.737837999999996</c:v>
                </c:pt>
                <c:pt idx="46">
                  <c:v>-75.631725799999998</c:v>
                </c:pt>
                <c:pt idx="47">
                  <c:v>-75.528522280000004</c:v>
                </c:pt>
                <c:pt idx="48">
                  <c:v>-75.428383589999996</c:v>
                </c:pt>
                <c:pt idx="49">
                  <c:v>-75.33107262</c:v>
                </c:pt>
                <c:pt idx="50">
                  <c:v>-75.236685530000003</c:v>
                </c:pt>
                <c:pt idx="51">
                  <c:v>-75.145187640000003</c:v>
                </c:pt>
                <c:pt idx="52">
                  <c:v>-75.056649100000001</c:v>
                </c:pt>
                <c:pt idx="53">
                  <c:v>-74.971194639999993</c:v>
                </c:pt>
                <c:pt idx="54">
                  <c:v>-74.888630789999993</c:v>
                </c:pt>
                <c:pt idx="55">
                  <c:v>-74.809060299999999</c:v>
                </c:pt>
                <c:pt idx="56">
                  <c:v>-74.732502319999995</c:v>
                </c:pt>
                <c:pt idx="57">
                  <c:v>-74.658940990000005</c:v>
                </c:pt>
                <c:pt idx="58">
                  <c:v>-74.588416620000004</c:v>
                </c:pt>
                <c:pt idx="59">
                  <c:v>-74.520975300000003</c:v>
                </c:pt>
                <c:pt idx="60">
                  <c:v>-74.45657885</c:v>
                </c:pt>
                <c:pt idx="61">
                  <c:v>-74.395115849999996</c:v>
                </c:pt>
                <c:pt idx="62">
                  <c:v>-74.336690559999994</c:v>
                </c:pt>
                <c:pt idx="63">
                  <c:v>-74.281400210000001</c:v>
                </c:pt>
                <c:pt idx="64">
                  <c:v>-74.22912067</c:v>
                </c:pt>
                <c:pt idx="65">
                  <c:v>-74.17990322</c:v>
                </c:pt>
                <c:pt idx="66">
                  <c:v>-74.133727930000006</c:v>
                </c:pt>
                <c:pt idx="67">
                  <c:v>-74.090559200000001</c:v>
                </c:pt>
                <c:pt idx="68">
                  <c:v>-74.050407910000004</c:v>
                </c:pt>
                <c:pt idx="69">
                  <c:v>-74.013298809999995</c:v>
                </c:pt>
                <c:pt idx="70">
                  <c:v>-73.97920723</c:v>
                </c:pt>
                <c:pt idx="71">
                  <c:v>-73.948088139999996</c:v>
                </c:pt>
                <c:pt idx="72">
                  <c:v>-73.919966790000004</c:v>
                </c:pt>
                <c:pt idx="73">
                  <c:v>-73.894871309999999</c:v>
                </c:pt>
                <c:pt idx="74">
                  <c:v>-73.872827599999994</c:v>
                </c:pt>
                <c:pt idx="75">
                  <c:v>-73.853827649999999</c:v>
                </c:pt>
                <c:pt idx="76">
                  <c:v>-73.837848579999999</c:v>
                </c:pt>
                <c:pt idx="77">
                  <c:v>-73.82488669</c:v>
                </c:pt>
                <c:pt idx="78">
                  <c:v>-73.814942819999999</c:v>
                </c:pt>
                <c:pt idx="79">
                  <c:v>-73.808014420000006</c:v>
                </c:pt>
                <c:pt idx="80">
                  <c:v>-73.804096650000005</c:v>
                </c:pt>
                <c:pt idx="81">
                  <c:v>-73.803205090000006</c:v>
                </c:pt>
                <c:pt idx="82">
                  <c:v>-73.805364609999998</c:v>
                </c:pt>
                <c:pt idx="83">
                  <c:v>-73.810554490000001</c:v>
                </c:pt>
                <c:pt idx="84">
                  <c:v>-73.818745489999998</c:v>
                </c:pt>
                <c:pt idx="85">
                  <c:v>-73.829955080000005</c:v>
                </c:pt>
                <c:pt idx="86">
                  <c:v>-73.844187160000004</c:v>
                </c:pt>
                <c:pt idx="87">
                  <c:v>-73.861452290000003</c:v>
                </c:pt>
                <c:pt idx="88">
                  <c:v>-73.881728519999996</c:v>
                </c:pt>
                <c:pt idx="89">
                  <c:v>-73.905000509999994</c:v>
                </c:pt>
                <c:pt idx="90">
                  <c:v>-73.931272269999994</c:v>
                </c:pt>
                <c:pt idx="91">
                  <c:v>-73.960553829999995</c:v>
                </c:pt>
                <c:pt idx="92">
                  <c:v>-73.992883460000002</c:v>
                </c:pt>
                <c:pt idx="93">
                  <c:v>-74.028274690000003</c:v>
                </c:pt>
                <c:pt idx="94">
                  <c:v>-74.066730750000005</c:v>
                </c:pt>
                <c:pt idx="95">
                  <c:v>-74.108250139999996</c:v>
                </c:pt>
                <c:pt idx="96">
                  <c:v>-74.152843200000007</c:v>
                </c:pt>
                <c:pt idx="97">
                  <c:v>-74.200468229999998</c:v>
                </c:pt>
                <c:pt idx="98">
                  <c:v>-74.251046700000003</c:v>
                </c:pt>
                <c:pt idx="99">
                  <c:v>-74.304698090000002</c:v>
                </c:pt>
                <c:pt idx="100">
                  <c:v>-74.361378349999995</c:v>
                </c:pt>
                <c:pt idx="101">
                  <c:v>-74.421078480000006</c:v>
                </c:pt>
                <c:pt idx="102">
                  <c:v>-74.483839459999999</c:v>
                </c:pt>
                <c:pt idx="103">
                  <c:v>-74.549649310000007</c:v>
                </c:pt>
                <c:pt idx="104">
                  <c:v>-74.618487959999996</c:v>
                </c:pt>
                <c:pt idx="105">
                  <c:v>-74.690348619999995</c:v>
                </c:pt>
                <c:pt idx="106">
                  <c:v>-74.765268899999995</c:v>
                </c:pt>
                <c:pt idx="107">
                  <c:v>-74.843195559999998</c:v>
                </c:pt>
                <c:pt idx="108">
                  <c:v>-74.9240092</c:v>
                </c:pt>
                <c:pt idx="109">
                  <c:v>-75.007892339999998</c:v>
                </c:pt>
                <c:pt idx="110">
                  <c:v>-75.094765839999994</c:v>
                </c:pt>
                <c:pt idx="111">
                  <c:v>-75.184670580000002</c:v>
                </c:pt>
                <c:pt idx="112">
                  <c:v>-75.277541839999998</c:v>
                </c:pt>
                <c:pt idx="113">
                  <c:v>-75.373385630000001</c:v>
                </c:pt>
                <c:pt idx="114">
                  <c:v>-75.472056890000005</c:v>
                </c:pt>
                <c:pt idx="115">
                  <c:v>-75.573676710000001</c:v>
                </c:pt>
                <c:pt idx="116">
                  <c:v>-75.678303659999997</c:v>
                </c:pt>
                <c:pt idx="117">
                  <c:v>-75.785882279999996</c:v>
                </c:pt>
                <c:pt idx="118">
                  <c:v>-75.896334670000002</c:v>
                </c:pt>
                <c:pt idx="119">
                  <c:v>-76.009554069999993</c:v>
                </c:pt>
                <c:pt idx="120">
                  <c:v>-76.125561020000006</c:v>
                </c:pt>
                <c:pt idx="121">
                  <c:v>-76.244446830000001</c:v>
                </c:pt>
                <c:pt idx="122">
                  <c:v>-76.366148420000002</c:v>
                </c:pt>
                <c:pt idx="123">
                  <c:v>-76.490622290000005</c:v>
                </c:pt>
                <c:pt idx="124">
                  <c:v>-76.617862380000005</c:v>
                </c:pt>
                <c:pt idx="125">
                  <c:v>-76.747890749999996</c:v>
                </c:pt>
                <c:pt idx="126">
                  <c:v>-76.880763639999998</c:v>
                </c:pt>
                <c:pt idx="127">
                  <c:v>-77.016347839999995</c:v>
                </c:pt>
                <c:pt idx="128">
                  <c:v>-77.154406309999999</c:v>
                </c:pt>
                <c:pt idx="129">
                  <c:v>-77.295244789999998</c:v>
                </c:pt>
                <c:pt idx="130">
                  <c:v>-77.438724239999999</c:v>
                </c:pt>
                <c:pt idx="131">
                  <c:v>-77.584886429999997</c:v>
                </c:pt>
                <c:pt idx="132">
                  <c:v>-77.733599190000007</c:v>
                </c:pt>
                <c:pt idx="133">
                  <c:v>-77.884625040000003</c:v>
                </c:pt>
                <c:pt idx="134">
                  <c:v>-78.038326639999994</c:v>
                </c:pt>
                <c:pt idx="135">
                  <c:v>-78.194581700000001</c:v>
                </c:pt>
                <c:pt idx="136">
                  <c:v>-78.353388510000002</c:v>
                </c:pt>
                <c:pt idx="137">
                  <c:v>-78.514772559999997</c:v>
                </c:pt>
                <c:pt idx="138">
                  <c:v>-78.678623369999997</c:v>
                </c:pt>
                <c:pt idx="139">
                  <c:v>-78.844807889999998</c:v>
                </c:pt>
                <c:pt idx="140">
                  <c:v>-79.013385299999996</c:v>
                </c:pt>
                <c:pt idx="141">
                  <c:v>-79.184631830000001</c:v>
                </c:pt>
                <c:pt idx="142">
                  <c:v>-79.358285359999996</c:v>
                </c:pt>
                <c:pt idx="143">
                  <c:v>-79.53407301</c:v>
                </c:pt>
                <c:pt idx="144">
                  <c:v>-79.712411489999994</c:v>
                </c:pt>
                <c:pt idx="145">
                  <c:v>-79.893146849999994</c:v>
                </c:pt>
                <c:pt idx="146">
                  <c:v>-80.076270679999993</c:v>
                </c:pt>
                <c:pt idx="147">
                  <c:v>-80.26182901</c:v>
                </c:pt>
                <c:pt idx="148">
                  <c:v>-80.449735459999999</c:v>
                </c:pt>
                <c:pt idx="149">
                  <c:v>-80.639882400000005</c:v>
                </c:pt>
                <c:pt idx="150">
                  <c:v>-80.832374639999998</c:v>
                </c:pt>
                <c:pt idx="151">
                  <c:v>-81.027434069999998</c:v>
                </c:pt>
                <c:pt idx="152">
                  <c:v>-81.224908659999997</c:v>
                </c:pt>
                <c:pt idx="153">
                  <c:v>-81.424613859999994</c:v>
                </c:pt>
                <c:pt idx="154">
                  <c:v>-81.626388770000005</c:v>
                </c:pt>
                <c:pt idx="155">
                  <c:v>-81.830434550000007</c:v>
                </c:pt>
                <c:pt idx="156">
                  <c:v>-82.037184280000005</c:v>
                </c:pt>
                <c:pt idx="157">
                  <c:v>-82.246818399999995</c:v>
                </c:pt>
                <c:pt idx="158">
                  <c:v>-82.459059429999996</c:v>
                </c:pt>
                <c:pt idx="159">
                  <c:v>-82.673109679999996</c:v>
                </c:pt>
                <c:pt idx="160">
                  <c:v>-82.834642729999999</c:v>
                </c:pt>
                <c:pt idx="161">
                  <c:v>-82.942454929999997</c:v>
                </c:pt>
                <c:pt idx="162">
                  <c:v>-83.050426000000002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F08-4611-92F1-D10E1B969536}"/>
            </c:ext>
          </c:extLst>
        </c:ser>
        <c:ser>
          <c:idx val="14"/>
          <c:order val="14"/>
          <c:marker>
            <c:symbol val="none"/>
          </c:marker>
          <c:xVal>
            <c:numRef>
              <c:f>BeachMarksvsPrediction!$Z$9:$Z$200</c:f>
              <c:numCache>
                <c:formatCode>0.00E+00</c:formatCode>
                <c:ptCount val="192"/>
                <c:pt idx="0">
                  <c:v>14.00692213</c:v>
                </c:pt>
                <c:pt idx="1">
                  <c:v>13.98192684</c:v>
                </c:pt>
                <c:pt idx="2">
                  <c:v>13.94483395</c:v>
                </c:pt>
                <c:pt idx="3">
                  <c:v>13.88831439</c:v>
                </c:pt>
                <c:pt idx="4">
                  <c:v>13.825510469999999</c:v>
                </c:pt>
                <c:pt idx="5">
                  <c:v>13.75579486</c:v>
                </c:pt>
                <c:pt idx="6">
                  <c:v>13.678956619999999</c:v>
                </c:pt>
                <c:pt idx="7">
                  <c:v>13.595000300000001</c:v>
                </c:pt>
                <c:pt idx="8">
                  <c:v>13.504608989999999</c:v>
                </c:pt>
                <c:pt idx="9">
                  <c:v>13.40848686</c:v>
                </c:pt>
                <c:pt idx="10">
                  <c:v>13.307443449999999</c:v>
                </c:pt>
                <c:pt idx="11">
                  <c:v>13.20178664</c:v>
                </c:pt>
                <c:pt idx="12">
                  <c:v>13.091769060000001</c:v>
                </c:pt>
                <c:pt idx="13">
                  <c:v>12.977590149999999</c:v>
                </c:pt>
                <c:pt idx="14">
                  <c:v>12.859452040000001</c:v>
                </c:pt>
                <c:pt idx="15">
                  <c:v>12.737447919999999</c:v>
                </c:pt>
                <c:pt idx="16">
                  <c:v>12.611627650000001</c:v>
                </c:pt>
                <c:pt idx="17">
                  <c:v>12.48216626</c:v>
                </c:pt>
                <c:pt idx="18">
                  <c:v>12.34929292</c:v>
                </c:pt>
                <c:pt idx="19">
                  <c:v>12.21320289</c:v>
                </c:pt>
                <c:pt idx="20">
                  <c:v>12.073735429999999</c:v>
                </c:pt>
                <c:pt idx="21">
                  <c:v>11.931177999999999</c:v>
                </c:pt>
                <c:pt idx="22">
                  <c:v>11.785616989999999</c:v>
                </c:pt>
                <c:pt idx="23">
                  <c:v>11.63711857</c:v>
                </c:pt>
                <c:pt idx="24">
                  <c:v>11.485974479999999</c:v>
                </c:pt>
                <c:pt idx="25">
                  <c:v>11.33204804</c:v>
                </c:pt>
                <c:pt idx="26">
                  <c:v>11.17529847</c:v>
                </c:pt>
                <c:pt idx="27">
                  <c:v>11.01585848</c:v>
                </c:pt>
                <c:pt idx="28">
                  <c:v>10.853882970000001</c:v>
                </c:pt>
                <c:pt idx="29">
                  <c:v>10.689550949999999</c:v>
                </c:pt>
                <c:pt idx="30">
                  <c:v>10.522849389999999</c:v>
                </c:pt>
                <c:pt idx="31">
                  <c:v>10.353623649999999</c:v>
                </c:pt>
                <c:pt idx="32">
                  <c:v>10.182011729999999</c:v>
                </c:pt>
                <c:pt idx="33">
                  <c:v>10.00815972</c:v>
                </c:pt>
                <c:pt idx="34">
                  <c:v>9.8322398900000003</c:v>
                </c:pt>
                <c:pt idx="35">
                  <c:v>9.6542199899999996</c:v>
                </c:pt>
                <c:pt idx="36">
                  <c:v>9.4739785049999998</c:v>
                </c:pt>
                <c:pt idx="37">
                  <c:v>9.2915899159999995</c:v>
                </c:pt>
                <c:pt idx="38">
                  <c:v>9.1072313479999991</c:v>
                </c:pt>
                <c:pt idx="39">
                  <c:v>8.9210543560000009</c:v>
                </c:pt>
                <c:pt idx="40">
                  <c:v>8.7330627270000001</c:v>
                </c:pt>
                <c:pt idx="41">
                  <c:v>8.5430609020000006</c:v>
                </c:pt>
                <c:pt idx="42">
                  <c:v>8.3511771370000005</c:v>
                </c:pt>
                <c:pt idx="43">
                  <c:v>8.1575290840000001</c:v>
                </c:pt>
                <c:pt idx="44">
                  <c:v>7.9621948219999998</c:v>
                </c:pt>
                <c:pt idx="45">
                  <c:v>7.7651876919999996</c:v>
                </c:pt>
                <c:pt idx="46">
                  <c:v>7.5664364690000001</c:v>
                </c:pt>
                <c:pt idx="47">
                  <c:v>7.3661369160000003</c:v>
                </c:pt>
                <c:pt idx="48">
                  <c:v>7.1646264909999999</c:v>
                </c:pt>
                <c:pt idx="49">
                  <c:v>6.9614554660000003</c:v>
                </c:pt>
                <c:pt idx="50">
                  <c:v>6.7568336230000003</c:v>
                </c:pt>
                <c:pt idx="51">
                  <c:v>6.5506979660000004</c:v>
                </c:pt>
                <c:pt idx="52">
                  <c:v>6.3432400700000002</c:v>
                </c:pt>
                <c:pt idx="53">
                  <c:v>6.1348150009999998</c:v>
                </c:pt>
                <c:pt idx="54">
                  <c:v>5.9249611350000002</c:v>
                </c:pt>
                <c:pt idx="55">
                  <c:v>5.7138940079999996</c:v>
                </c:pt>
                <c:pt idx="56">
                  <c:v>5.5016527120000003</c:v>
                </c:pt>
                <c:pt idx="57">
                  <c:v>5.2882263810000003</c:v>
                </c:pt>
                <c:pt idx="58">
                  <c:v>5.0737766649999996</c:v>
                </c:pt>
                <c:pt idx="59">
                  <c:v>4.8584981259999998</c:v>
                </c:pt>
                <c:pt idx="60">
                  <c:v>4.6423400350000001</c:v>
                </c:pt>
                <c:pt idx="61">
                  <c:v>4.4249766749999999</c:v>
                </c:pt>
                <c:pt idx="62">
                  <c:v>4.2067681800000001</c:v>
                </c:pt>
                <c:pt idx="63">
                  <c:v>3.9880749209999999</c:v>
                </c:pt>
                <c:pt idx="64">
                  <c:v>3.7684070589999998</c:v>
                </c:pt>
                <c:pt idx="65">
                  <c:v>3.5479922589999999</c:v>
                </c:pt>
                <c:pt idx="66">
                  <c:v>3.3268746359999999</c:v>
                </c:pt>
                <c:pt idx="67">
                  <c:v>3.1050408690000002</c:v>
                </c:pt>
                <c:pt idx="68">
                  <c:v>2.8826541680000002</c:v>
                </c:pt>
                <c:pt idx="69">
                  <c:v>2.6599098159999999</c:v>
                </c:pt>
                <c:pt idx="70">
                  <c:v>2.4367496499999999</c:v>
                </c:pt>
                <c:pt idx="71">
                  <c:v>2.212943375</c:v>
                </c:pt>
                <c:pt idx="72">
                  <c:v>1.9886392900000001</c:v>
                </c:pt>
                <c:pt idx="73">
                  <c:v>1.7639963729999999</c:v>
                </c:pt>
                <c:pt idx="74">
                  <c:v>1.5392096</c:v>
                </c:pt>
                <c:pt idx="75">
                  <c:v>1.3142186300000001</c:v>
                </c:pt>
                <c:pt idx="76">
                  <c:v>1.088851534</c:v>
                </c:pt>
                <c:pt idx="77">
                  <c:v>0.86317314489999997</c:v>
                </c:pt>
                <c:pt idx="78">
                  <c:v>0.63736930889999999</c:v>
                </c:pt>
                <c:pt idx="79">
                  <c:v>0.4115963789</c:v>
                </c:pt>
                <c:pt idx="80">
                  <c:v>0.18584451460000001</c:v>
                </c:pt>
                <c:pt idx="81">
                  <c:v>-4.0241964749999998E-2</c:v>
                </c:pt>
                <c:pt idx="82">
                  <c:v>-0.26607651319999998</c:v>
                </c:pt>
                <c:pt idx="83">
                  <c:v>-0.4919409937</c:v>
                </c:pt>
                <c:pt idx="84">
                  <c:v>-0.71767280919999998</c:v>
                </c:pt>
                <c:pt idx="85">
                  <c:v>-0.94348098049999995</c:v>
                </c:pt>
                <c:pt idx="86">
                  <c:v>-1.1689733920000001</c:v>
                </c:pt>
                <c:pt idx="87">
                  <c:v>-1.394315215</c:v>
                </c:pt>
                <c:pt idx="88">
                  <c:v>-1.6193823000000001</c:v>
                </c:pt>
                <c:pt idx="89">
                  <c:v>-1.84410991</c:v>
                </c:pt>
                <c:pt idx="90">
                  <c:v>-2.0685110500000001</c:v>
                </c:pt>
                <c:pt idx="91">
                  <c:v>-2.292519006</c:v>
                </c:pt>
                <c:pt idx="92">
                  <c:v>-2.5161613059999999</c:v>
                </c:pt>
                <c:pt idx="93">
                  <c:v>-2.7393074830000002</c:v>
                </c:pt>
                <c:pt idx="94">
                  <c:v>-2.9618893420000001</c:v>
                </c:pt>
                <c:pt idx="95">
                  <c:v>-3.183919065</c:v>
                </c:pt>
                <c:pt idx="96">
                  <c:v>-3.4054940980000001</c:v>
                </c:pt>
                <c:pt idx="97">
                  <c:v>-3.6264008310000002</c:v>
                </c:pt>
                <c:pt idx="98">
                  <c:v>-3.8462746120000002</c:v>
                </c:pt>
                <c:pt idx="99">
                  <c:v>-4.0656070499999997</c:v>
                </c:pt>
                <c:pt idx="100">
                  <c:v>-4.2841686049999996</c:v>
                </c:pt>
                <c:pt idx="101">
                  <c:v>-4.5018691290000001</c:v>
                </c:pt>
                <c:pt idx="102">
                  <c:v>-4.7187414419999998</c:v>
                </c:pt>
                <c:pt idx="103">
                  <c:v>-4.9346548380000002</c:v>
                </c:pt>
                <c:pt idx="104">
                  <c:v>-5.1495425260000003</c:v>
                </c:pt>
                <c:pt idx="105">
                  <c:v>-5.3634139579999998</c:v>
                </c:pt>
                <c:pt idx="106">
                  <c:v>-5.5763545370000003</c:v>
                </c:pt>
                <c:pt idx="107">
                  <c:v>-5.7881504149999996</c:v>
                </c:pt>
                <c:pt idx="108">
                  <c:v>-5.9984494450000003</c:v>
                </c:pt>
                <c:pt idx="109">
                  <c:v>-6.2077241839999999</c:v>
                </c:pt>
                <c:pt idx="110">
                  <c:v>-6.4157551599999998</c:v>
                </c:pt>
                <c:pt idx="111">
                  <c:v>-6.6226028149999996</c:v>
                </c:pt>
                <c:pt idx="112">
                  <c:v>-6.8280722469999997</c:v>
                </c:pt>
                <c:pt idx="113">
                  <c:v>-7.0321320109999998</c:v>
                </c:pt>
                <c:pt idx="114">
                  <c:v>-7.2344498320000001</c:v>
                </c:pt>
                <c:pt idx="115">
                  <c:v>-7.4352703890000003</c:v>
                </c:pt>
                <c:pt idx="116">
                  <c:v>-7.6346863909999998</c:v>
                </c:pt>
                <c:pt idx="117">
                  <c:v>-7.8325672160000002</c:v>
                </c:pt>
                <c:pt idx="118">
                  <c:v>-8.0287645550000004</c:v>
                </c:pt>
                <c:pt idx="119">
                  <c:v>-8.2231046929999998</c:v>
                </c:pt>
                <c:pt idx="120">
                  <c:v>-8.4156351310000002</c:v>
                </c:pt>
                <c:pt idx="121">
                  <c:v>-8.6065080639999998</c:v>
                </c:pt>
                <c:pt idx="122">
                  <c:v>-8.7955945080000006</c:v>
                </c:pt>
                <c:pt idx="123">
                  <c:v>-8.9827626180000006</c:v>
                </c:pt>
                <c:pt idx="124">
                  <c:v>-9.1679305370000002</c:v>
                </c:pt>
                <c:pt idx="125">
                  <c:v>-9.3510938269999997</c:v>
                </c:pt>
                <c:pt idx="126">
                  <c:v>-9.5323244559999996</c:v>
                </c:pt>
                <c:pt idx="127">
                  <c:v>-9.7114380530000002</c:v>
                </c:pt>
                <c:pt idx="128">
                  <c:v>-9.8881293669999994</c:v>
                </c:pt>
                <c:pt idx="129">
                  <c:v>-10.062781060000001</c:v>
                </c:pt>
                <c:pt idx="130">
                  <c:v>-10.23519606</c:v>
                </c:pt>
                <c:pt idx="131">
                  <c:v>-10.40542217</c:v>
                </c:pt>
                <c:pt idx="132">
                  <c:v>-10.573291920000001</c:v>
                </c:pt>
                <c:pt idx="133">
                  <c:v>-10.738501429999999</c:v>
                </c:pt>
                <c:pt idx="134">
                  <c:v>-10.901381069999999</c:v>
                </c:pt>
                <c:pt idx="135">
                  <c:v>-11.06171267</c:v>
                </c:pt>
                <c:pt idx="136">
                  <c:v>-11.21943113</c:v>
                </c:pt>
                <c:pt idx="137">
                  <c:v>-11.37452171</c:v>
                </c:pt>
                <c:pt idx="138">
                  <c:v>-11.526841449999999</c:v>
                </c:pt>
                <c:pt idx="139">
                  <c:v>-11.67621475</c:v>
                </c:pt>
                <c:pt idx="140">
                  <c:v>-11.822631680000001</c:v>
                </c:pt>
                <c:pt idx="141">
                  <c:v>-11.96625764</c:v>
                </c:pt>
                <c:pt idx="142">
                  <c:v>-12.1067842</c:v>
                </c:pt>
                <c:pt idx="143">
                  <c:v>-12.243907849999999</c:v>
                </c:pt>
                <c:pt idx="144">
                  <c:v>-12.377856550000001</c:v>
                </c:pt>
                <c:pt idx="145">
                  <c:v>-12.50840228</c:v>
                </c:pt>
                <c:pt idx="146">
                  <c:v>-12.63543524</c:v>
                </c:pt>
                <c:pt idx="147">
                  <c:v>-12.75885062</c:v>
                </c:pt>
                <c:pt idx="148">
                  <c:v>-12.87840325</c:v>
                </c:pt>
                <c:pt idx="149">
                  <c:v>-12.99380315</c:v>
                </c:pt>
                <c:pt idx="150">
                  <c:v>-13.104888750000001</c:v>
                </c:pt>
                <c:pt idx="151">
                  <c:v>-13.21162343</c:v>
                </c:pt>
                <c:pt idx="152">
                  <c:v>-13.313854839999999</c:v>
                </c:pt>
                <c:pt idx="153">
                  <c:v>-13.41145642</c:v>
                </c:pt>
                <c:pt idx="154">
                  <c:v>-13.504132139999999</c:v>
                </c:pt>
                <c:pt idx="155">
                  <c:v>-13.59128984</c:v>
                </c:pt>
                <c:pt idx="156">
                  <c:v>-13.67182384</c:v>
                </c:pt>
                <c:pt idx="157">
                  <c:v>-13.744201690000001</c:v>
                </c:pt>
                <c:pt idx="158">
                  <c:v>-13.80736606</c:v>
                </c:pt>
                <c:pt idx="159">
                  <c:v>-13.86210339</c:v>
                </c:pt>
                <c:pt idx="160">
                  <c:v>-13.90482128</c:v>
                </c:pt>
                <c:pt idx="161">
                  <c:v>-13.9247326</c:v>
                </c:pt>
                <c:pt idx="162">
                  <c:v>-13.944080120000001</c:v>
                </c:pt>
              </c:numCache>
            </c:numRef>
          </c:xVal>
          <c:yVal>
            <c:numRef>
              <c:f>BeachMarksvsPrediction!$AA$9:$AA$200</c:f>
              <c:numCache>
                <c:formatCode>0.00E+00</c:formatCode>
                <c:ptCount val="192"/>
                <c:pt idx="0">
                  <c:v>-82.976072650000006</c:v>
                </c:pt>
                <c:pt idx="1">
                  <c:v>-82.860126100000002</c:v>
                </c:pt>
                <c:pt idx="2">
                  <c:v>-82.700533469999996</c:v>
                </c:pt>
                <c:pt idx="3">
                  <c:v>-82.481526250000002</c:v>
                </c:pt>
                <c:pt idx="4">
                  <c:v>-82.264466830000003</c:v>
                </c:pt>
                <c:pt idx="5">
                  <c:v>-82.049317950000002</c:v>
                </c:pt>
                <c:pt idx="6">
                  <c:v>-81.83702169</c:v>
                </c:pt>
                <c:pt idx="7">
                  <c:v>-81.627314709999993</c:v>
                </c:pt>
                <c:pt idx="8">
                  <c:v>-81.420331340000004</c:v>
                </c:pt>
                <c:pt idx="9">
                  <c:v>-81.215770059999997</c:v>
                </c:pt>
                <c:pt idx="10">
                  <c:v>-81.013800200000006</c:v>
                </c:pt>
                <c:pt idx="11">
                  <c:v>-80.814075009999996</c:v>
                </c:pt>
                <c:pt idx="12">
                  <c:v>-80.616613950000001</c:v>
                </c:pt>
                <c:pt idx="13">
                  <c:v>-80.421560630000002</c:v>
                </c:pt>
                <c:pt idx="14">
                  <c:v>-80.229091350000004</c:v>
                </c:pt>
                <c:pt idx="15">
                  <c:v>-80.039141369999996</c:v>
                </c:pt>
                <c:pt idx="16">
                  <c:v>-79.851531940000001</c:v>
                </c:pt>
                <c:pt idx="17">
                  <c:v>-79.666276960000005</c:v>
                </c:pt>
                <c:pt idx="18">
                  <c:v>-79.483491119999996</c:v>
                </c:pt>
                <c:pt idx="19">
                  <c:v>-79.303269560000004</c:v>
                </c:pt>
                <c:pt idx="20">
                  <c:v>-79.125277980000007</c:v>
                </c:pt>
                <c:pt idx="21">
                  <c:v>-78.949791340000004</c:v>
                </c:pt>
                <c:pt idx="22">
                  <c:v>-78.776811960000003</c:v>
                </c:pt>
                <c:pt idx="23">
                  <c:v>-78.606339849999998</c:v>
                </c:pt>
                <c:pt idx="24">
                  <c:v>-78.438620970000002</c:v>
                </c:pt>
                <c:pt idx="25">
                  <c:v>-78.273426099999995</c:v>
                </c:pt>
                <c:pt idx="26">
                  <c:v>-78.110656199999994</c:v>
                </c:pt>
                <c:pt idx="27">
                  <c:v>-77.950392379999997</c:v>
                </c:pt>
                <c:pt idx="28">
                  <c:v>-77.792730169999999</c:v>
                </c:pt>
                <c:pt idx="29">
                  <c:v>-77.637788990000004</c:v>
                </c:pt>
                <c:pt idx="30">
                  <c:v>-77.485515390000003</c:v>
                </c:pt>
                <c:pt idx="31">
                  <c:v>-77.335743910000005</c:v>
                </c:pt>
                <c:pt idx="32">
                  <c:v>-77.188572879999995</c:v>
                </c:pt>
                <c:pt idx="33">
                  <c:v>-77.044097030000003</c:v>
                </c:pt>
                <c:pt idx="34">
                  <c:v>-76.902434299999996</c:v>
                </c:pt>
                <c:pt idx="35">
                  <c:v>-76.763546210000001</c:v>
                </c:pt>
                <c:pt idx="36">
                  <c:v>-76.627325940000006</c:v>
                </c:pt>
                <c:pt idx="37">
                  <c:v>-76.493800980000003</c:v>
                </c:pt>
                <c:pt idx="38">
                  <c:v>-76.363061920000007</c:v>
                </c:pt>
                <c:pt idx="39">
                  <c:v>-76.235182440000003</c:v>
                </c:pt>
                <c:pt idx="40">
                  <c:v>-76.110157130000005</c:v>
                </c:pt>
                <c:pt idx="41">
                  <c:v>-75.987880989999994</c:v>
                </c:pt>
                <c:pt idx="42">
                  <c:v>-75.868459279999996</c:v>
                </c:pt>
                <c:pt idx="43">
                  <c:v>-75.751960100000005</c:v>
                </c:pt>
                <c:pt idx="44">
                  <c:v>-75.638399620000001</c:v>
                </c:pt>
                <c:pt idx="45">
                  <c:v>-75.527744499999997</c:v>
                </c:pt>
                <c:pt idx="46">
                  <c:v>-75.419930829999998</c:v>
                </c:pt>
                <c:pt idx="47">
                  <c:v>-75.315061450000002</c:v>
                </c:pt>
                <c:pt idx="48">
                  <c:v>-75.213302999999996</c:v>
                </c:pt>
                <c:pt idx="49">
                  <c:v>-75.114430200000001</c:v>
                </c:pt>
                <c:pt idx="50">
                  <c:v>-75.018551520000003</c:v>
                </c:pt>
                <c:pt idx="51">
                  <c:v>-74.925637190000003</c:v>
                </c:pt>
                <c:pt idx="52">
                  <c:v>-74.835760219999997</c:v>
                </c:pt>
                <c:pt idx="53">
                  <c:v>-74.74904583</c:v>
                </c:pt>
                <c:pt idx="54">
                  <c:v>-74.665291330000002</c:v>
                </c:pt>
                <c:pt idx="55">
                  <c:v>-74.584590340000005</c:v>
                </c:pt>
                <c:pt idx="56">
                  <c:v>-74.506954570000005</c:v>
                </c:pt>
                <c:pt idx="57">
                  <c:v>-74.432362310000002</c:v>
                </c:pt>
                <c:pt idx="58">
                  <c:v>-74.360850459999995</c:v>
                </c:pt>
                <c:pt idx="59">
                  <c:v>-74.292468510000006</c:v>
                </c:pt>
                <c:pt idx="60">
                  <c:v>-74.22718845</c:v>
                </c:pt>
                <c:pt idx="61">
                  <c:v>-74.164905700000006</c:v>
                </c:pt>
                <c:pt idx="62">
                  <c:v>-74.105722249999999</c:v>
                </c:pt>
                <c:pt idx="63">
                  <c:v>-74.049734529999995</c:v>
                </c:pt>
                <c:pt idx="64">
                  <c:v>-73.996815130000002</c:v>
                </c:pt>
                <c:pt idx="65">
                  <c:v>-73.947012709999996</c:v>
                </c:pt>
                <c:pt idx="66">
                  <c:v>-73.900304329999997</c:v>
                </c:pt>
                <c:pt idx="67">
                  <c:v>-73.856651310000004</c:v>
                </c:pt>
                <c:pt idx="68">
                  <c:v>-73.816058420000005</c:v>
                </c:pt>
                <c:pt idx="69">
                  <c:v>-73.778549839999997</c:v>
                </c:pt>
                <c:pt idx="70">
                  <c:v>-73.744106479999999</c:v>
                </c:pt>
                <c:pt idx="71">
                  <c:v>-73.712685210000004</c:v>
                </c:pt>
                <c:pt idx="72">
                  <c:v>-73.684306680000006</c:v>
                </c:pt>
                <c:pt idx="73">
                  <c:v>-73.65898799</c:v>
                </c:pt>
                <c:pt idx="74">
                  <c:v>-73.636746360000004</c:v>
                </c:pt>
                <c:pt idx="75">
                  <c:v>-73.617570599999993</c:v>
                </c:pt>
                <c:pt idx="76">
                  <c:v>-73.601437009999998</c:v>
                </c:pt>
                <c:pt idx="77">
                  <c:v>-73.58834358</c:v>
                </c:pt>
                <c:pt idx="78">
                  <c:v>-73.578290679999995</c:v>
                </c:pt>
                <c:pt idx="79">
                  <c:v>-73.571272759999999</c:v>
                </c:pt>
                <c:pt idx="80">
                  <c:v>-73.567284700000002</c:v>
                </c:pt>
                <c:pt idx="81">
                  <c:v>-73.56634708</c:v>
                </c:pt>
                <c:pt idx="82">
                  <c:v>-73.568497469999997</c:v>
                </c:pt>
                <c:pt idx="83">
                  <c:v>-73.573715780000001</c:v>
                </c:pt>
                <c:pt idx="84">
                  <c:v>-73.58197174</c:v>
                </c:pt>
                <c:pt idx="85">
                  <c:v>-73.593276459999998</c:v>
                </c:pt>
                <c:pt idx="86">
                  <c:v>-73.607623009999998</c:v>
                </c:pt>
                <c:pt idx="87">
                  <c:v>-73.62501537</c:v>
                </c:pt>
                <c:pt idx="88">
                  <c:v>-73.645434440000002</c:v>
                </c:pt>
                <c:pt idx="89">
                  <c:v>-73.668874560000006</c:v>
                </c:pt>
                <c:pt idx="90">
                  <c:v>-73.695350039999994</c:v>
                </c:pt>
                <c:pt idx="91">
                  <c:v>-73.724879389999998</c:v>
                </c:pt>
                <c:pt idx="92">
                  <c:v>-73.757504960000006</c:v>
                </c:pt>
                <c:pt idx="93">
                  <c:v>-73.793237000000005</c:v>
                </c:pt>
                <c:pt idx="94">
                  <c:v>-73.832071540000001</c:v>
                </c:pt>
                <c:pt idx="95">
                  <c:v>-73.874006050000006</c:v>
                </c:pt>
                <c:pt idx="96">
                  <c:v>-73.919057870000003</c:v>
                </c:pt>
                <c:pt idx="97">
                  <c:v>-73.967193420000001</c:v>
                </c:pt>
                <c:pt idx="98">
                  <c:v>-74.018340949999995</c:v>
                </c:pt>
                <c:pt idx="99">
                  <c:v>-74.072626189999994</c:v>
                </c:pt>
                <c:pt idx="100">
                  <c:v>-74.130010569999996</c:v>
                </c:pt>
                <c:pt idx="101">
                  <c:v>-74.19048798</c:v>
                </c:pt>
                <c:pt idx="102">
                  <c:v>-74.254097729999998</c:v>
                </c:pt>
                <c:pt idx="103">
                  <c:v>-74.320820280000007</c:v>
                </c:pt>
                <c:pt idx="104">
                  <c:v>-74.390631369999994</c:v>
                </c:pt>
                <c:pt idx="105">
                  <c:v>-74.463529989999998</c:v>
                </c:pt>
                <c:pt idx="106">
                  <c:v>-74.539562619999998</c:v>
                </c:pt>
                <c:pt idx="107">
                  <c:v>-74.618675260000003</c:v>
                </c:pt>
                <c:pt idx="108">
                  <c:v>-74.70073841</c:v>
                </c:pt>
                <c:pt idx="109">
                  <c:v>-74.785927560000005</c:v>
                </c:pt>
                <c:pt idx="110">
                  <c:v>-74.874158739999999</c:v>
                </c:pt>
                <c:pt idx="111">
                  <c:v>-74.965470420000003</c:v>
                </c:pt>
                <c:pt idx="112">
                  <c:v>-75.059798229999998</c:v>
                </c:pt>
                <c:pt idx="113">
                  <c:v>-75.157151420000005</c:v>
                </c:pt>
                <c:pt idx="114">
                  <c:v>-75.25738672</c:v>
                </c:pt>
                <c:pt idx="115">
                  <c:v>-75.360630240000006</c:v>
                </c:pt>
                <c:pt idx="116">
                  <c:v>-75.466946429999993</c:v>
                </c:pt>
                <c:pt idx="117">
                  <c:v>-75.576281510000001</c:v>
                </c:pt>
                <c:pt idx="118">
                  <c:v>-75.688555289999996</c:v>
                </c:pt>
                <c:pt idx="119">
                  <c:v>-75.803659699999997</c:v>
                </c:pt>
                <c:pt idx="120">
                  <c:v>-75.921617359999999</c:v>
                </c:pt>
                <c:pt idx="121">
                  <c:v>-76.042526089999996</c:v>
                </c:pt>
                <c:pt idx="122">
                  <c:v>-76.166326249999997</c:v>
                </c:pt>
                <c:pt idx="123">
                  <c:v>-76.292971179999995</c:v>
                </c:pt>
                <c:pt idx="124">
                  <c:v>-76.422445039999999</c:v>
                </c:pt>
                <c:pt idx="125">
                  <c:v>-76.554758079999999</c:v>
                </c:pt>
                <c:pt idx="126">
                  <c:v>-76.689963300000002</c:v>
                </c:pt>
                <c:pt idx="127">
                  <c:v>-76.827930570000007</c:v>
                </c:pt>
                <c:pt idx="128">
                  <c:v>-76.968431670000001</c:v>
                </c:pt>
                <c:pt idx="129">
                  <c:v>-77.111785159999997</c:v>
                </c:pt>
                <c:pt idx="130">
                  <c:v>-77.257850300000001</c:v>
                </c:pt>
                <c:pt idx="131">
                  <c:v>-77.406669590000007</c:v>
                </c:pt>
                <c:pt idx="132">
                  <c:v>-77.5581143</c:v>
                </c:pt>
                <c:pt idx="133">
                  <c:v>-77.711949570000002</c:v>
                </c:pt>
                <c:pt idx="134">
                  <c:v>-77.86854692</c:v>
                </c:pt>
                <c:pt idx="135">
                  <c:v>-78.027778749999996</c:v>
                </c:pt>
                <c:pt idx="136">
                  <c:v>-78.189635359999997</c:v>
                </c:pt>
                <c:pt idx="137">
                  <c:v>-78.354136699999998</c:v>
                </c:pt>
                <c:pt idx="138">
                  <c:v>-78.521170409999996</c:v>
                </c:pt>
                <c:pt idx="139">
                  <c:v>-78.690603199999998</c:v>
                </c:pt>
                <c:pt idx="140">
                  <c:v>-78.862494920000003</c:v>
                </c:pt>
                <c:pt idx="141">
                  <c:v>-79.037127069999997</c:v>
                </c:pt>
                <c:pt idx="142">
                  <c:v>-79.214239190000001</c:v>
                </c:pt>
                <c:pt idx="143">
                  <c:v>-79.393563510000007</c:v>
                </c:pt>
                <c:pt idx="144">
                  <c:v>-79.575527410000007</c:v>
                </c:pt>
                <c:pt idx="145">
                  <c:v>-79.759970890000005</c:v>
                </c:pt>
                <c:pt idx="146">
                  <c:v>-79.946882200000005</c:v>
                </c:pt>
                <c:pt idx="147">
                  <c:v>-80.136309949999998</c:v>
                </c:pt>
                <c:pt idx="148">
                  <c:v>-80.328166899999999</c:v>
                </c:pt>
                <c:pt idx="149">
                  <c:v>-80.522339380000005</c:v>
                </c:pt>
                <c:pt idx="150">
                  <c:v>-80.718922219999996</c:v>
                </c:pt>
                <c:pt idx="151">
                  <c:v>-80.918126130000005</c:v>
                </c:pt>
                <c:pt idx="152">
                  <c:v>-81.119780079999998</c:v>
                </c:pt>
                <c:pt idx="153">
                  <c:v>-81.323685049999995</c:v>
                </c:pt>
                <c:pt idx="154">
                  <c:v>-81.52967649</c:v>
                </c:pt>
                <c:pt idx="155">
                  <c:v>-81.737976209999999</c:v>
                </c:pt>
                <c:pt idx="156">
                  <c:v>-81.949068409999995</c:v>
                </c:pt>
                <c:pt idx="157">
                  <c:v>-82.163210770000006</c:v>
                </c:pt>
                <c:pt idx="158">
                  <c:v>-82.380217709999997</c:v>
                </c:pt>
                <c:pt idx="159">
                  <c:v>-82.599357179999998</c:v>
                </c:pt>
                <c:pt idx="160">
                  <c:v>-82.792639679999994</c:v>
                </c:pt>
                <c:pt idx="161">
                  <c:v>-82.88959079</c:v>
                </c:pt>
                <c:pt idx="162">
                  <c:v>-82.986656330000002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F08-4611-92F1-D10E1B969536}"/>
            </c:ext>
          </c:extLst>
        </c:ser>
        <c:ser>
          <c:idx val="15"/>
          <c:order val="15"/>
          <c:marker>
            <c:symbol val="none"/>
          </c:marker>
          <c:xVal>
            <c:numRef>
              <c:f>BeachMarksvsPrediction!#REF!</c:f>
            </c:numRef>
          </c:xVal>
          <c:yVal>
            <c:numRef>
              <c:f>BeachMarksvsPrediction!#REF!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6F08-4611-92F1-D10E1B96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791464"/>
        <c:axId val="780795072"/>
      </c:scatterChart>
      <c:valAx>
        <c:axId val="780791464"/>
        <c:scaling>
          <c:orientation val="minMax"/>
          <c:max val="16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>
              <a:noFill/>
              <a:prstDash val="dash"/>
            </a:ln>
          </c:spPr>
        </c:minorGridlines>
        <c:numFmt formatCode="#,##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5072"/>
        <c:crossesAt val="-84.149999999999991"/>
        <c:crossBetween val="midCat"/>
        <c:majorUnit val="2"/>
      </c:valAx>
      <c:valAx>
        <c:axId val="780795072"/>
        <c:scaling>
          <c:orientation val="minMax"/>
          <c:max val="-71.3"/>
          <c:min val="-84.14999999999999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1464"/>
        <c:crossesAt val="0"/>
        <c:crossBetween val="midCat"/>
      </c:valAx>
      <c:spPr>
        <a:noFill/>
        <a:ln w="12700">
          <a:solidFill>
            <a:schemeClr val="bg1"/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marker>
            <c:symbol val="none"/>
          </c:marker>
          <c:xVal>
            <c:numRef>
              <c:f>BeachMarksvsPrediction!$E$9:$E$171</c:f>
              <c:numCache>
                <c:formatCode>0.00E+00</c:formatCode>
                <c:ptCount val="163"/>
                <c:pt idx="0">
                  <c:v>7.228882231</c:v>
                </c:pt>
                <c:pt idx="1">
                  <c:v>7.2170744830000002</c:v>
                </c:pt>
                <c:pt idx="2">
                  <c:v>7.1984302009999999</c:v>
                </c:pt>
                <c:pt idx="3">
                  <c:v>7.1771364369999997</c:v>
                </c:pt>
                <c:pt idx="4">
                  <c:v>7.152916984</c:v>
                </c:pt>
                <c:pt idx="5">
                  <c:v>7.1254131879999996</c:v>
                </c:pt>
                <c:pt idx="6">
                  <c:v>7.0943214059999997</c:v>
                </c:pt>
                <c:pt idx="7">
                  <c:v>7.0597949519999998</c:v>
                </c:pt>
                <c:pt idx="8">
                  <c:v>7.0220620599999997</c:v>
                </c:pt>
                <c:pt idx="9">
                  <c:v>6.9813646479999996</c:v>
                </c:pt>
                <c:pt idx="10">
                  <c:v>6.9380153069999997</c:v>
                </c:pt>
                <c:pt idx="11">
                  <c:v>6.892036483</c:v>
                </c:pt>
                <c:pt idx="12">
                  <c:v>6.8435546919999997</c:v>
                </c:pt>
                <c:pt idx="13">
                  <c:v>6.7926333049999998</c:v>
                </c:pt>
                <c:pt idx="14">
                  <c:v>6.7393532670000003</c:v>
                </c:pt>
                <c:pt idx="15">
                  <c:v>6.683695653</c:v>
                </c:pt>
                <c:pt idx="16">
                  <c:v>6.6258455810000001</c:v>
                </c:pt>
                <c:pt idx="17">
                  <c:v>6.5658325489999996</c:v>
                </c:pt>
                <c:pt idx="18">
                  <c:v>6.5036988989999998</c:v>
                </c:pt>
                <c:pt idx="19">
                  <c:v>6.4394418699999996</c:v>
                </c:pt>
                <c:pt idx="20">
                  <c:v>6.3731729269999997</c:v>
                </c:pt>
                <c:pt idx="21">
                  <c:v>6.3048725000000001</c:v>
                </c:pt>
                <c:pt idx="22">
                  <c:v>6.2346303689999996</c:v>
                </c:pt>
                <c:pt idx="23">
                  <c:v>6.1624440580000002</c:v>
                </c:pt>
                <c:pt idx="24">
                  <c:v>6.0884361260000004</c:v>
                </c:pt>
                <c:pt idx="25">
                  <c:v>6.0124197779999999</c:v>
                </c:pt>
                <c:pt idx="26">
                  <c:v>5.9346411689999998</c:v>
                </c:pt>
                <c:pt idx="27">
                  <c:v>5.8550477699999997</c:v>
                </c:pt>
                <c:pt idx="28">
                  <c:v>5.7736784940000003</c:v>
                </c:pt>
                <c:pt idx="29">
                  <c:v>5.6906159780000003</c:v>
                </c:pt>
                <c:pt idx="30">
                  <c:v>5.6057746870000003</c:v>
                </c:pt>
                <c:pt idx="31">
                  <c:v>5.5193320269999999</c:v>
                </c:pt>
                <c:pt idx="32">
                  <c:v>5.4312971130000003</c:v>
                </c:pt>
                <c:pt idx="33">
                  <c:v>5.341701112</c:v>
                </c:pt>
                <c:pt idx="34">
                  <c:v>5.2506148599999998</c:v>
                </c:pt>
                <c:pt idx="35">
                  <c:v>5.1579278009999996</c:v>
                </c:pt>
                <c:pt idx="36">
                  <c:v>5.0638663360000002</c:v>
                </c:pt>
                <c:pt idx="37">
                  <c:v>4.9684058589999998</c:v>
                </c:pt>
                <c:pt idx="38">
                  <c:v>4.8715621450000004</c:v>
                </c:pt>
                <c:pt idx="39">
                  <c:v>4.7733037740000004</c:v>
                </c:pt>
                <c:pt idx="40">
                  <c:v>4.673785198</c:v>
                </c:pt>
                <c:pt idx="41">
                  <c:v>4.5729332969999996</c:v>
                </c:pt>
                <c:pt idx="42">
                  <c:v>4.4709358359999998</c:v>
                </c:pt>
                <c:pt idx="43">
                  <c:v>4.367735047</c:v>
                </c:pt>
                <c:pt idx="44">
                  <c:v>4.2634828269999998</c:v>
                </c:pt>
                <c:pt idx="45">
                  <c:v>4.1579857809999998</c:v>
                </c:pt>
                <c:pt idx="46">
                  <c:v>4.0515015869999997</c:v>
                </c:pt>
                <c:pt idx="47">
                  <c:v>3.94403711</c:v>
                </c:pt>
                <c:pt idx="48">
                  <c:v>3.8355731550000001</c:v>
                </c:pt>
                <c:pt idx="49">
                  <c:v>3.7260609379999998</c:v>
                </c:pt>
                <c:pt idx="50">
                  <c:v>3.6156485759999999</c:v>
                </c:pt>
                <c:pt idx="51">
                  <c:v>3.5043961829999999</c:v>
                </c:pt>
                <c:pt idx="52">
                  <c:v>3.392341762</c:v>
                </c:pt>
                <c:pt idx="53">
                  <c:v>3.2794646709999999</c:v>
                </c:pt>
                <c:pt idx="54">
                  <c:v>3.1657122919999998</c:v>
                </c:pt>
                <c:pt idx="55">
                  <c:v>3.0512348399999998</c:v>
                </c:pt>
                <c:pt idx="56">
                  <c:v>2.9361138109999998</c:v>
                </c:pt>
                <c:pt idx="57">
                  <c:v>2.8203794119999999</c:v>
                </c:pt>
                <c:pt idx="58">
                  <c:v>2.7039755200000002</c:v>
                </c:pt>
                <c:pt idx="59">
                  <c:v>2.5870187250000001</c:v>
                </c:pt>
                <c:pt idx="60">
                  <c:v>2.4692744289999999</c:v>
                </c:pt>
                <c:pt idx="61">
                  <c:v>2.3510225060000001</c:v>
                </c:pt>
                <c:pt idx="62">
                  <c:v>2.2322846580000002</c:v>
                </c:pt>
                <c:pt idx="63">
                  <c:v>2.1130322239999999</c:v>
                </c:pt>
                <c:pt idx="64">
                  <c:v>1.993450674</c:v>
                </c:pt>
                <c:pt idx="65">
                  <c:v>1.873235244</c:v>
                </c:pt>
                <c:pt idx="66">
                  <c:v>1.7527583289999999</c:v>
                </c:pt>
                <c:pt idx="67">
                  <c:v>1.6317223270000001</c:v>
                </c:pt>
                <c:pt idx="68">
                  <c:v>1.510390782</c:v>
                </c:pt>
                <c:pt idx="69">
                  <c:v>1.3888011689999999</c:v>
                </c:pt>
                <c:pt idx="70">
                  <c:v>1.26697898</c:v>
                </c:pt>
                <c:pt idx="71">
                  <c:v>1.14487435</c:v>
                </c:pt>
                <c:pt idx="72">
                  <c:v>1.0223450700000001</c:v>
                </c:pt>
                <c:pt idx="73">
                  <c:v>0.89965515839999999</c:v>
                </c:pt>
                <c:pt idx="74">
                  <c:v>0.77684027590000004</c:v>
                </c:pt>
                <c:pt idx="75">
                  <c:v>0.65392471880000003</c:v>
                </c:pt>
                <c:pt idx="76">
                  <c:v>0.53078351089999998</c:v>
                </c:pt>
                <c:pt idx="77">
                  <c:v>0.40761067049999999</c:v>
                </c:pt>
                <c:pt idx="78">
                  <c:v>0.2843273322</c:v>
                </c:pt>
                <c:pt idx="79">
                  <c:v>0.1608978995</c:v>
                </c:pt>
                <c:pt idx="80">
                  <c:v>3.7503769380000003E-2</c:v>
                </c:pt>
                <c:pt idx="81">
                  <c:v>-8.5882791649999998E-2</c:v>
                </c:pt>
                <c:pt idx="82">
                  <c:v>-0.20920894170000001</c:v>
                </c:pt>
                <c:pt idx="83">
                  <c:v>-0.33250553640000002</c:v>
                </c:pt>
                <c:pt idx="84">
                  <c:v>-0.45578885000000002</c:v>
                </c:pt>
                <c:pt idx="85">
                  <c:v>-0.5789521124</c:v>
                </c:pt>
                <c:pt idx="86">
                  <c:v>-0.70202223600000002</c:v>
                </c:pt>
                <c:pt idx="87">
                  <c:v>-0.82492502899999998</c:v>
                </c:pt>
                <c:pt idx="88">
                  <c:v>-0.94765813929999998</c:v>
                </c:pt>
                <c:pt idx="89">
                  <c:v>-1.070112562</c:v>
                </c:pt>
                <c:pt idx="90">
                  <c:v>-1.1924902399999999</c:v>
                </c:pt>
                <c:pt idx="91">
                  <c:v>-1.3145304390000001</c:v>
                </c:pt>
                <c:pt idx="92">
                  <c:v>-1.4362698629999999</c:v>
                </c:pt>
                <c:pt idx="93">
                  <c:v>-1.55770608</c:v>
                </c:pt>
                <c:pt idx="94">
                  <c:v>-1.6787318769999999</c:v>
                </c:pt>
                <c:pt idx="95">
                  <c:v>-1.799546235</c:v>
                </c:pt>
                <c:pt idx="96">
                  <c:v>-1.9199313629999999</c:v>
                </c:pt>
                <c:pt idx="97">
                  <c:v>-2.039916979</c:v>
                </c:pt>
                <c:pt idx="98">
                  <c:v>-2.1594470110000001</c:v>
                </c:pt>
                <c:pt idx="99">
                  <c:v>-2.2783833470000001</c:v>
                </c:pt>
                <c:pt idx="100">
                  <c:v>-2.3969698099999999</c:v>
                </c:pt>
                <c:pt idx="101">
                  <c:v>-2.5150666949999998</c:v>
                </c:pt>
                <c:pt idx="102">
                  <c:v>-2.6325059510000002</c:v>
                </c:pt>
                <c:pt idx="103">
                  <c:v>-2.7491941450000001</c:v>
                </c:pt>
                <c:pt idx="104">
                  <c:v>-2.8654088510000002</c:v>
                </c:pt>
                <c:pt idx="105">
                  <c:v>-2.980889184</c:v>
                </c:pt>
                <c:pt idx="106">
                  <c:v>-3.0957972840000001</c:v>
                </c:pt>
                <c:pt idx="107">
                  <c:v>-3.2099414230000001</c:v>
                </c:pt>
                <c:pt idx="108">
                  <c:v>-3.3231763010000002</c:v>
                </c:pt>
                <c:pt idx="109">
                  <c:v>-3.43574483</c:v>
                </c:pt>
                <c:pt idx="110">
                  <c:v>-3.5474366609999999</c:v>
                </c:pt>
                <c:pt idx="111">
                  <c:v>-3.658398043</c:v>
                </c:pt>
                <c:pt idx="112">
                  <c:v>-3.768412745</c:v>
                </c:pt>
                <c:pt idx="113">
                  <c:v>-3.8773377280000001</c:v>
                </c:pt>
                <c:pt idx="114">
                  <c:v>-3.9854096540000001</c:v>
                </c:pt>
                <c:pt idx="115">
                  <c:v>-4.0924334130000002</c:v>
                </c:pt>
                <c:pt idx="116">
                  <c:v>-4.198484573</c:v>
                </c:pt>
                <c:pt idx="117">
                  <c:v>-4.3034572969999996</c:v>
                </c:pt>
                <c:pt idx="118">
                  <c:v>-4.4073164440000001</c:v>
                </c:pt>
                <c:pt idx="119">
                  <c:v>-4.5099751640000001</c:v>
                </c:pt>
                <c:pt idx="120">
                  <c:v>-4.6115502680000002</c:v>
                </c:pt>
                <c:pt idx="121">
                  <c:v>-4.7118731389999997</c:v>
                </c:pt>
                <c:pt idx="122">
                  <c:v>-4.8108549319999998</c:v>
                </c:pt>
                <c:pt idx="123">
                  <c:v>-4.9085530420000003</c:v>
                </c:pt>
                <c:pt idx="124">
                  <c:v>-5.0048259540000002</c:v>
                </c:pt>
                <c:pt idx="125">
                  <c:v>-5.099851632</c:v>
                </c:pt>
                <c:pt idx="126">
                  <c:v>-5.1933919409999998</c:v>
                </c:pt>
                <c:pt idx="127">
                  <c:v>-5.2854321339999997</c:v>
                </c:pt>
                <c:pt idx="128">
                  <c:v>-5.3759721239999996</c:v>
                </c:pt>
                <c:pt idx="129">
                  <c:v>-5.4650315340000004</c:v>
                </c:pt>
                <c:pt idx="130">
                  <c:v>-5.5524733519999998</c:v>
                </c:pt>
                <c:pt idx="131">
                  <c:v>-5.6382453100000003</c:v>
                </c:pt>
                <c:pt idx="132">
                  <c:v>-5.7223179919999998</c:v>
                </c:pt>
                <c:pt idx="133">
                  <c:v>-5.8047002399999998</c:v>
                </c:pt>
                <c:pt idx="134">
                  <c:v>-5.885411704</c:v>
                </c:pt>
                <c:pt idx="135">
                  <c:v>-5.9643255140000004</c:v>
                </c:pt>
                <c:pt idx="136">
                  <c:v>-6.0413718479999998</c:v>
                </c:pt>
                <c:pt idx="137">
                  <c:v>-6.1165187989999996</c:v>
                </c:pt>
                <c:pt idx="138">
                  <c:v>-6.189788439</c:v>
                </c:pt>
                <c:pt idx="139">
                  <c:v>-6.2610907620000003</c:v>
                </c:pt>
                <c:pt idx="140">
                  <c:v>-6.3305483450000004</c:v>
                </c:pt>
                <c:pt idx="141">
                  <c:v>-6.397972996</c:v>
                </c:pt>
                <c:pt idx="142">
                  <c:v>-6.4633358970000003</c:v>
                </c:pt>
                <c:pt idx="143">
                  <c:v>-6.5266315239999999</c:v>
                </c:pt>
                <c:pt idx="144">
                  <c:v>-6.5878601870000004</c:v>
                </c:pt>
                <c:pt idx="145">
                  <c:v>-6.6469029920000002</c:v>
                </c:pt>
                <c:pt idx="146">
                  <c:v>-6.7036780709999997</c:v>
                </c:pt>
                <c:pt idx="147">
                  <c:v>-6.758124327</c:v>
                </c:pt>
                <c:pt idx="148">
                  <c:v>-6.8102067210000001</c:v>
                </c:pt>
                <c:pt idx="149">
                  <c:v>-6.8598026350000003</c:v>
                </c:pt>
                <c:pt idx="150">
                  <c:v>-6.906947261</c:v>
                </c:pt>
                <c:pt idx="151">
                  <c:v>-6.9514157409999999</c:v>
                </c:pt>
                <c:pt idx="152">
                  <c:v>-6.9932952579999998</c:v>
                </c:pt>
                <c:pt idx="153">
                  <c:v>-7.0323932810000001</c:v>
                </c:pt>
                <c:pt idx="154">
                  <c:v>-7.0684841230000002</c:v>
                </c:pt>
                <c:pt idx="155">
                  <c:v>-7.1011739900000004</c:v>
                </c:pt>
                <c:pt idx="156">
                  <c:v>-7.1299480229999999</c:v>
                </c:pt>
                <c:pt idx="157">
                  <c:v>-7.1542635319999999</c:v>
                </c:pt>
                <c:pt idx="158">
                  <c:v>-7.1738747800000002</c:v>
                </c:pt>
                <c:pt idx="159">
                  <c:v>-7.1895238170000004</c:v>
                </c:pt>
                <c:pt idx="160">
                  <c:v>-7.1981843750000003</c:v>
                </c:pt>
                <c:pt idx="161">
                  <c:v>-7.206059099</c:v>
                </c:pt>
              </c:numCache>
            </c:numRef>
          </c:xVal>
          <c:yVal>
            <c:numRef>
              <c:f>BeachMarksvsPrediction!$F$9:$F$171</c:f>
              <c:numCache>
                <c:formatCode>0.00E+00</c:formatCode>
                <c:ptCount val="163"/>
                <c:pt idx="0">
                  <c:v>-83.838927479999995</c:v>
                </c:pt>
                <c:pt idx="1">
                  <c:v>-83.752492329999995</c:v>
                </c:pt>
                <c:pt idx="2">
                  <c:v>-83.630489409999996</c:v>
                </c:pt>
                <c:pt idx="3">
                  <c:v>-83.508886570000001</c:v>
                </c:pt>
                <c:pt idx="4">
                  <c:v>-83.387735520000007</c:v>
                </c:pt>
                <c:pt idx="5">
                  <c:v>-83.267494400000004</c:v>
                </c:pt>
                <c:pt idx="6">
                  <c:v>-83.148030669999997</c:v>
                </c:pt>
                <c:pt idx="7">
                  <c:v>-83.029537610000006</c:v>
                </c:pt>
                <c:pt idx="8">
                  <c:v>-82.912018410000002</c:v>
                </c:pt>
                <c:pt idx="9">
                  <c:v>-82.795390760000004</c:v>
                </c:pt>
                <c:pt idx="10">
                  <c:v>-82.679936729999994</c:v>
                </c:pt>
                <c:pt idx="11">
                  <c:v>-82.565376810000004</c:v>
                </c:pt>
                <c:pt idx="12">
                  <c:v>-82.451861949999994</c:v>
                </c:pt>
                <c:pt idx="13">
                  <c:v>-82.339417499999996</c:v>
                </c:pt>
                <c:pt idx="14">
                  <c:v>-82.228123550000007</c:v>
                </c:pt>
                <c:pt idx="15">
                  <c:v>-82.117837960000003</c:v>
                </c:pt>
                <c:pt idx="16">
                  <c:v>-82.008809350000007</c:v>
                </c:pt>
                <c:pt idx="17">
                  <c:v>-81.900982479999996</c:v>
                </c:pt>
                <c:pt idx="18">
                  <c:v>-81.794355350000004</c:v>
                </c:pt>
                <c:pt idx="19">
                  <c:v>-81.688882070000005</c:v>
                </c:pt>
                <c:pt idx="20">
                  <c:v>-81.584714509999998</c:v>
                </c:pt>
                <c:pt idx="21">
                  <c:v>-81.481802610000003</c:v>
                </c:pt>
                <c:pt idx="22">
                  <c:v>-81.380262720000005</c:v>
                </c:pt>
                <c:pt idx="23">
                  <c:v>-81.280076940000001</c:v>
                </c:pt>
                <c:pt idx="24">
                  <c:v>-81.181408570000002</c:v>
                </c:pt>
                <c:pt idx="25">
                  <c:v>-81.08402409</c:v>
                </c:pt>
                <c:pt idx="26">
                  <c:v>-80.988237740000002</c:v>
                </c:pt>
                <c:pt idx="27">
                  <c:v>-80.893964249999996</c:v>
                </c:pt>
                <c:pt idx="28">
                  <c:v>-80.801215839999998</c:v>
                </c:pt>
                <c:pt idx="29">
                  <c:v>-80.710044519999997</c:v>
                </c:pt>
                <c:pt idx="30">
                  <c:v>-80.620327869999997</c:v>
                </c:pt>
                <c:pt idx="31">
                  <c:v>-80.532229220000005</c:v>
                </c:pt>
                <c:pt idx="32">
                  <c:v>-80.445732849999999</c:v>
                </c:pt>
                <c:pt idx="33">
                  <c:v>-80.360850889999995</c:v>
                </c:pt>
                <c:pt idx="34">
                  <c:v>-80.277640109999993</c:v>
                </c:pt>
                <c:pt idx="35">
                  <c:v>-80.195998239999994</c:v>
                </c:pt>
                <c:pt idx="36">
                  <c:v>-80.116111399999994</c:v>
                </c:pt>
                <c:pt idx="37">
                  <c:v>-80.037937999999997</c:v>
                </c:pt>
                <c:pt idx="38">
                  <c:v>-79.961473560000002</c:v>
                </c:pt>
                <c:pt idx="39">
                  <c:v>-79.886677570000003</c:v>
                </c:pt>
                <c:pt idx="40">
                  <c:v>-79.813642759999993</c:v>
                </c:pt>
                <c:pt idx="41">
                  <c:v>-79.742294090000001</c:v>
                </c:pt>
                <c:pt idx="42">
                  <c:v>-79.672746910000001</c:v>
                </c:pt>
                <c:pt idx="43">
                  <c:v>-79.604945999999998</c:v>
                </c:pt>
                <c:pt idx="44">
                  <c:v>-79.538967029999995</c:v>
                </c:pt>
                <c:pt idx="45">
                  <c:v>-79.474666200000001</c:v>
                </c:pt>
                <c:pt idx="46">
                  <c:v>-79.412178539999999</c:v>
                </c:pt>
                <c:pt idx="47">
                  <c:v>-79.351486809999997</c:v>
                </c:pt>
                <c:pt idx="48">
                  <c:v>-79.292568079999995</c:v>
                </c:pt>
                <c:pt idx="49">
                  <c:v>-79.235391840000005</c:v>
                </c:pt>
                <c:pt idx="50">
                  <c:v>-79.180027039999999</c:v>
                </c:pt>
                <c:pt idx="51">
                  <c:v>-79.126481889999994</c:v>
                </c:pt>
                <c:pt idx="52">
                  <c:v>-79.074747029999997</c:v>
                </c:pt>
                <c:pt idx="53">
                  <c:v>-79.024795080000004</c:v>
                </c:pt>
                <c:pt idx="54">
                  <c:v>-78.976597209999994</c:v>
                </c:pt>
                <c:pt idx="55">
                  <c:v>-78.930211299999996</c:v>
                </c:pt>
                <c:pt idx="56">
                  <c:v>-78.885656220000001</c:v>
                </c:pt>
                <c:pt idx="57">
                  <c:v>-78.842926969999994</c:v>
                </c:pt>
                <c:pt idx="58">
                  <c:v>-78.801987569999994</c:v>
                </c:pt>
                <c:pt idx="59">
                  <c:v>-78.762864739999998</c:v>
                </c:pt>
                <c:pt idx="60">
                  <c:v>-78.725477999999995</c:v>
                </c:pt>
                <c:pt idx="61">
                  <c:v>-78.689917840000007</c:v>
                </c:pt>
                <c:pt idx="62">
                  <c:v>-78.65618551</c:v>
                </c:pt>
                <c:pt idx="63">
                  <c:v>-78.624261349999998</c:v>
                </c:pt>
                <c:pt idx="64">
                  <c:v>-78.594175829999998</c:v>
                </c:pt>
                <c:pt idx="65">
                  <c:v>-78.565843630000003</c:v>
                </c:pt>
                <c:pt idx="66">
                  <c:v>-78.53934624</c:v>
                </c:pt>
                <c:pt idx="67">
                  <c:v>-78.514609120000003</c:v>
                </c:pt>
                <c:pt idx="68">
                  <c:v>-78.491674040000007</c:v>
                </c:pt>
                <c:pt idx="69">
                  <c:v>-78.470534229999998</c:v>
                </c:pt>
                <c:pt idx="70">
                  <c:v>-78.451186039999996</c:v>
                </c:pt>
                <c:pt idx="71">
                  <c:v>-78.433622159999999</c:v>
                </c:pt>
                <c:pt idx="72">
                  <c:v>-78.417828270000001</c:v>
                </c:pt>
                <c:pt idx="73">
                  <c:v>-78.403836290000001</c:v>
                </c:pt>
                <c:pt idx="74">
                  <c:v>-78.391643860000002</c:v>
                </c:pt>
                <c:pt idx="75">
                  <c:v>-78.381252169999996</c:v>
                </c:pt>
                <c:pt idx="76">
                  <c:v>-78.372652579999993</c:v>
                </c:pt>
                <c:pt idx="77">
                  <c:v>-78.365858320000001</c:v>
                </c:pt>
                <c:pt idx="78">
                  <c:v>-78.360856870000006</c:v>
                </c:pt>
                <c:pt idx="79">
                  <c:v>-78.357637760000003</c:v>
                </c:pt>
                <c:pt idx="80">
                  <c:v>-78.356200110000003</c:v>
                </c:pt>
                <c:pt idx="81">
                  <c:v>-78.356544069999998</c:v>
                </c:pt>
                <c:pt idx="82">
                  <c:v>-78.358672310000003</c:v>
                </c:pt>
                <c:pt idx="83">
                  <c:v>-78.362582680000003</c:v>
                </c:pt>
                <c:pt idx="84">
                  <c:v>-78.36828414</c:v>
                </c:pt>
                <c:pt idx="85">
                  <c:v>-78.375782360000002</c:v>
                </c:pt>
                <c:pt idx="86">
                  <c:v>-78.385085739999994</c:v>
                </c:pt>
                <c:pt idx="87">
                  <c:v>-78.396187440000006</c:v>
                </c:pt>
                <c:pt idx="88">
                  <c:v>-78.409086900000005</c:v>
                </c:pt>
                <c:pt idx="89">
                  <c:v>-78.423778440000007</c:v>
                </c:pt>
                <c:pt idx="90">
                  <c:v>-78.440294089999995</c:v>
                </c:pt>
                <c:pt idx="91">
                  <c:v>-78.458601250000001</c:v>
                </c:pt>
                <c:pt idx="92">
                  <c:v>-78.478701310000005</c:v>
                </c:pt>
                <c:pt idx="93">
                  <c:v>-78.500592269999999</c:v>
                </c:pt>
                <c:pt idx="94">
                  <c:v>-78.524253329999993</c:v>
                </c:pt>
                <c:pt idx="95">
                  <c:v>-78.549730870000005</c:v>
                </c:pt>
                <c:pt idx="96">
                  <c:v>-78.576988749999998</c:v>
                </c:pt>
                <c:pt idx="97">
                  <c:v>-78.606042299999999</c:v>
                </c:pt>
                <c:pt idx="98">
                  <c:v>-78.636889830000001</c:v>
                </c:pt>
                <c:pt idx="99">
                  <c:v>-78.669505029999996</c:v>
                </c:pt>
                <c:pt idx="100">
                  <c:v>-78.703970240000004</c:v>
                </c:pt>
                <c:pt idx="101">
                  <c:v>-78.740265699999995</c:v>
                </c:pt>
                <c:pt idx="102">
                  <c:v>-78.77835503</c:v>
                </c:pt>
                <c:pt idx="103">
                  <c:v>-78.818211759999997</c:v>
                </c:pt>
                <c:pt idx="104">
                  <c:v>-78.859931599999996</c:v>
                </c:pt>
                <c:pt idx="105">
                  <c:v>-78.90342321</c:v>
                </c:pt>
                <c:pt idx="106">
                  <c:v>-78.948749789999994</c:v>
                </c:pt>
                <c:pt idx="107">
                  <c:v>-78.995845200000005</c:v>
                </c:pt>
                <c:pt idx="108">
                  <c:v>-79.044658839999997</c:v>
                </c:pt>
                <c:pt idx="109">
                  <c:v>-79.095309909999997</c:v>
                </c:pt>
                <c:pt idx="110">
                  <c:v>-79.147730490000001</c:v>
                </c:pt>
                <c:pt idx="111">
                  <c:v>-79.202020349999998</c:v>
                </c:pt>
                <c:pt idx="112">
                  <c:v>-79.258101280000005</c:v>
                </c:pt>
                <c:pt idx="113">
                  <c:v>-79.315908710000002</c:v>
                </c:pt>
                <c:pt idx="114">
                  <c:v>-79.375567020000005</c:v>
                </c:pt>
                <c:pt idx="115">
                  <c:v>-79.436970220000006</c:v>
                </c:pt>
                <c:pt idx="116">
                  <c:v>-79.500171379999998</c:v>
                </c:pt>
                <c:pt idx="117">
                  <c:v>-79.565132989999995</c:v>
                </c:pt>
                <c:pt idx="118">
                  <c:v>-79.631865070000003</c:v>
                </c:pt>
                <c:pt idx="119">
                  <c:v>-79.700344369999996</c:v>
                </c:pt>
                <c:pt idx="120">
                  <c:v>-79.770674189999994</c:v>
                </c:pt>
                <c:pt idx="121">
                  <c:v>-79.842751179999993</c:v>
                </c:pt>
                <c:pt idx="122">
                  <c:v>-79.916513809999998</c:v>
                </c:pt>
                <c:pt idx="123">
                  <c:v>-79.992015219999999</c:v>
                </c:pt>
                <c:pt idx="124">
                  <c:v>-80.069159819999996</c:v>
                </c:pt>
                <c:pt idx="125">
                  <c:v>-80.148104979999999</c:v>
                </c:pt>
                <c:pt idx="126">
                  <c:v>-80.2286766</c:v>
                </c:pt>
                <c:pt idx="127">
                  <c:v>-80.310887780000002</c:v>
                </c:pt>
                <c:pt idx="128">
                  <c:v>-80.394770550000004</c:v>
                </c:pt>
                <c:pt idx="129">
                  <c:v>-80.480376739999997</c:v>
                </c:pt>
                <c:pt idx="130">
                  <c:v>-80.567600720000002</c:v>
                </c:pt>
                <c:pt idx="131">
                  <c:v>-80.656399840000006</c:v>
                </c:pt>
                <c:pt idx="132">
                  <c:v>-80.746745849999996</c:v>
                </c:pt>
                <c:pt idx="133">
                  <c:v>-80.83865625</c:v>
                </c:pt>
                <c:pt idx="134">
                  <c:v>-80.932177409999994</c:v>
                </c:pt>
                <c:pt idx="135">
                  <c:v>-81.027189269999994</c:v>
                </c:pt>
                <c:pt idx="136">
                  <c:v>-81.123624559999996</c:v>
                </c:pt>
                <c:pt idx="137">
                  <c:v>-81.22145639</c:v>
                </c:pt>
                <c:pt idx="138">
                  <c:v>-81.320730470000001</c:v>
                </c:pt>
                <c:pt idx="139">
                  <c:v>-81.421345299999999</c:v>
                </c:pt>
                <c:pt idx="140">
                  <c:v>-81.523497129999996</c:v>
                </c:pt>
                <c:pt idx="141">
                  <c:v>-81.626937069999997</c:v>
                </c:pt>
                <c:pt idx="142">
                  <c:v>-81.731637090000007</c:v>
                </c:pt>
                <c:pt idx="143">
                  <c:v>-81.837617289999997</c:v>
                </c:pt>
                <c:pt idx="144">
                  <c:v>-81.944927039999996</c:v>
                </c:pt>
                <c:pt idx="145">
                  <c:v>-82.053427569999997</c:v>
                </c:pt>
                <c:pt idx="146">
                  <c:v>-82.163046230000006</c:v>
                </c:pt>
                <c:pt idx="147">
                  <c:v>-82.273759690000006</c:v>
                </c:pt>
                <c:pt idx="148">
                  <c:v>-82.385629800000004</c:v>
                </c:pt>
                <c:pt idx="149">
                  <c:v>-82.498551460000002</c:v>
                </c:pt>
                <c:pt idx="150">
                  <c:v>-82.612746130000005</c:v>
                </c:pt>
                <c:pt idx="151">
                  <c:v>-82.727774049999994</c:v>
                </c:pt>
                <c:pt idx="152">
                  <c:v>-82.843962520000005</c:v>
                </c:pt>
                <c:pt idx="153">
                  <c:v>-82.961055029999997</c:v>
                </c:pt>
                <c:pt idx="154">
                  <c:v>-83.079038859999997</c:v>
                </c:pt>
                <c:pt idx="155">
                  <c:v>-83.197941869999994</c:v>
                </c:pt>
                <c:pt idx="156">
                  <c:v>-83.317940789999994</c:v>
                </c:pt>
                <c:pt idx="157">
                  <c:v>-83.439040169999998</c:v>
                </c:pt>
                <c:pt idx="158">
                  <c:v>-83.560954510000002</c:v>
                </c:pt>
                <c:pt idx="159">
                  <c:v>-83.683382890000004</c:v>
                </c:pt>
                <c:pt idx="160">
                  <c:v>-83.76209618</c:v>
                </c:pt>
                <c:pt idx="161">
                  <c:v>-83.840892240000002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E2-40B8-82B9-600F632D5E5F}"/>
            </c:ext>
          </c:extLst>
        </c:ser>
        <c:ser>
          <c:idx val="2"/>
          <c:order val="1"/>
          <c:marker>
            <c:symbol val="none"/>
          </c:marker>
          <c:xVal>
            <c:numRef>
              <c:f>BeachMarksvsPrediction!$H$9:$H$171</c:f>
              <c:numCache>
                <c:formatCode>0.00E+00</c:formatCode>
                <c:ptCount val="163"/>
                <c:pt idx="0">
                  <c:v>7.3299167509999998</c:v>
                </c:pt>
                <c:pt idx="1">
                  <c:v>7.3177793160000002</c:v>
                </c:pt>
                <c:pt idx="2">
                  <c:v>7.2986649200000002</c:v>
                </c:pt>
                <c:pt idx="3">
                  <c:v>7.2768546829999998</c:v>
                </c:pt>
                <c:pt idx="4">
                  <c:v>7.2520946339999997</c:v>
                </c:pt>
                <c:pt idx="5">
                  <c:v>7.2239846810000001</c:v>
                </c:pt>
                <c:pt idx="6">
                  <c:v>7.1922053430000004</c:v>
                </c:pt>
                <c:pt idx="7">
                  <c:v>7.1569103280000004</c:v>
                </c:pt>
                <c:pt idx="8">
                  <c:v>7.118348192</c:v>
                </c:pt>
                <c:pt idx="9">
                  <c:v>7.0767759899999998</c:v>
                </c:pt>
                <c:pt idx="10">
                  <c:v>7.0325206480000002</c:v>
                </c:pt>
                <c:pt idx="11">
                  <c:v>6.9856097970000004</c:v>
                </c:pt>
                <c:pt idx="12">
                  <c:v>6.9361770869999999</c:v>
                </c:pt>
                <c:pt idx="13">
                  <c:v>6.8842904640000002</c:v>
                </c:pt>
                <c:pt idx="14">
                  <c:v>6.8300344800000001</c:v>
                </c:pt>
                <c:pt idx="15">
                  <c:v>6.7733878900000004</c:v>
                </c:pt>
                <c:pt idx="16">
                  <c:v>6.7145359249999998</c:v>
                </c:pt>
                <c:pt idx="17">
                  <c:v>6.6535042950000003</c:v>
                </c:pt>
                <c:pt idx="18">
                  <c:v>6.5903324320000003</c:v>
                </c:pt>
                <c:pt idx="19">
                  <c:v>6.5250163409999997</c:v>
                </c:pt>
                <c:pt idx="20">
                  <c:v>6.4576710149999998</c:v>
                </c:pt>
                <c:pt idx="21">
                  <c:v>6.388279668</c:v>
                </c:pt>
                <c:pt idx="22">
                  <c:v>6.3169367440000004</c:v>
                </c:pt>
                <c:pt idx="23">
                  <c:v>6.2436425409999998</c:v>
                </c:pt>
                <c:pt idx="24">
                  <c:v>6.1685248450000003</c:v>
                </c:pt>
                <c:pt idx="25">
                  <c:v>6.0913958609999996</c:v>
                </c:pt>
                <c:pt idx="26">
                  <c:v>6.0125049949999996</c:v>
                </c:pt>
                <c:pt idx="27">
                  <c:v>5.9317962419999999</c:v>
                </c:pt>
                <c:pt idx="28">
                  <c:v>5.8493058219999998</c:v>
                </c:pt>
                <c:pt idx="29">
                  <c:v>5.7651148240000003</c:v>
                </c:pt>
                <c:pt idx="30">
                  <c:v>5.6791340359999998</c:v>
                </c:pt>
                <c:pt idx="31">
                  <c:v>5.5915409450000002</c:v>
                </c:pt>
                <c:pt idx="32">
                  <c:v>5.5023419049999998</c:v>
                </c:pt>
                <c:pt idx="33">
                  <c:v>5.4115665149999996</c:v>
                </c:pt>
                <c:pt idx="34">
                  <c:v>5.3192874120000004</c:v>
                </c:pt>
                <c:pt idx="35">
                  <c:v>5.2253948340000003</c:v>
                </c:pt>
                <c:pt idx="36">
                  <c:v>5.1301198130000003</c:v>
                </c:pt>
                <c:pt idx="37">
                  <c:v>5.0334372209999998</c:v>
                </c:pt>
                <c:pt idx="38">
                  <c:v>4.9353614940000003</c:v>
                </c:pt>
                <c:pt idx="39">
                  <c:v>4.835858462</c:v>
                </c:pt>
                <c:pt idx="40">
                  <c:v>4.7350819050000004</c:v>
                </c:pt>
                <c:pt idx="41">
                  <c:v>4.6329557780000004</c:v>
                </c:pt>
                <c:pt idx="42">
                  <c:v>4.529669406</c:v>
                </c:pt>
                <c:pt idx="43">
                  <c:v>4.4251633630000002</c:v>
                </c:pt>
                <c:pt idx="44">
                  <c:v>4.3195905430000003</c:v>
                </c:pt>
                <c:pt idx="45">
                  <c:v>4.2127543230000004</c:v>
                </c:pt>
                <c:pt idx="46">
                  <c:v>4.1049156309999999</c:v>
                </c:pt>
                <c:pt idx="47">
                  <c:v>3.9960813659999999</c:v>
                </c:pt>
                <c:pt idx="48">
                  <c:v>3.8862321579999999</c:v>
                </c:pt>
                <c:pt idx="49">
                  <c:v>3.7753187929999998</c:v>
                </c:pt>
                <c:pt idx="50">
                  <c:v>3.663491241</c:v>
                </c:pt>
                <c:pt idx="51">
                  <c:v>3.550810426</c:v>
                </c:pt>
                <c:pt idx="52">
                  <c:v>3.4373152220000001</c:v>
                </c:pt>
                <c:pt idx="53">
                  <c:v>3.3229847619999999</c:v>
                </c:pt>
                <c:pt idx="54">
                  <c:v>3.207765003</c:v>
                </c:pt>
                <c:pt idx="55">
                  <c:v>3.0918074720000002</c:v>
                </c:pt>
                <c:pt idx="56">
                  <c:v>2.9751944560000001</c:v>
                </c:pt>
                <c:pt idx="57">
                  <c:v>2.857956561</c:v>
                </c:pt>
                <c:pt idx="58">
                  <c:v>2.7400366730000001</c:v>
                </c:pt>
                <c:pt idx="59">
                  <c:v>2.6215525</c:v>
                </c:pt>
                <c:pt idx="60">
                  <c:v>2.5022663289999998</c:v>
                </c:pt>
                <c:pt idx="61">
                  <c:v>2.3824623969999998</c:v>
                </c:pt>
                <c:pt idx="62">
                  <c:v>2.2621633860000001</c:v>
                </c:pt>
                <c:pt idx="63">
                  <c:v>2.1413403340000001</c:v>
                </c:pt>
                <c:pt idx="64">
                  <c:v>2.0201807299999999</c:v>
                </c:pt>
                <c:pt idx="65">
                  <c:v>1.898375318</c:v>
                </c:pt>
                <c:pt idx="66">
                  <c:v>1.7763014370000001</c:v>
                </c:pt>
                <c:pt idx="67">
                  <c:v>1.6536579709999999</c:v>
                </c:pt>
                <c:pt idx="68">
                  <c:v>1.5307124889999999</c:v>
                </c:pt>
                <c:pt idx="69">
                  <c:v>1.4075030959999999</c:v>
                </c:pt>
                <c:pt idx="70">
                  <c:v>1.284055524</c:v>
                </c:pt>
                <c:pt idx="71">
                  <c:v>1.1603193389999999</c:v>
                </c:pt>
                <c:pt idx="72">
                  <c:v>1.036150852</c:v>
                </c:pt>
                <c:pt idx="73">
                  <c:v>0.91181802639999998</c:v>
                </c:pt>
                <c:pt idx="74">
                  <c:v>0.78735713910000005</c:v>
                </c:pt>
                <c:pt idx="75">
                  <c:v>0.66279286699999995</c:v>
                </c:pt>
                <c:pt idx="76">
                  <c:v>0.53799872699999995</c:v>
                </c:pt>
                <c:pt idx="77">
                  <c:v>0.41317160730000002</c:v>
                </c:pt>
                <c:pt idx="78">
                  <c:v>0.28823176519999999</c:v>
                </c:pt>
                <c:pt idx="79">
                  <c:v>0.16314324420000001</c:v>
                </c:pt>
                <c:pt idx="80">
                  <c:v>3.8090058109999998E-2</c:v>
                </c:pt>
                <c:pt idx="81">
                  <c:v>-8.6955621100000005E-2</c:v>
                </c:pt>
                <c:pt idx="82">
                  <c:v>-0.21193986170000001</c:v>
                </c:pt>
                <c:pt idx="83">
                  <c:v>-0.33689355129999998</c:v>
                </c:pt>
                <c:pt idx="84">
                  <c:v>-0.46183286099999998</c:v>
                </c:pt>
                <c:pt idx="85">
                  <c:v>-0.58664946929999995</c:v>
                </c:pt>
                <c:pt idx="86">
                  <c:v>-0.71137080819999998</c:v>
                </c:pt>
                <c:pt idx="87">
                  <c:v>-0.83592194860000002</c:v>
                </c:pt>
                <c:pt idx="88">
                  <c:v>-0.96030058029999998</c:v>
                </c:pt>
                <c:pt idx="89">
                  <c:v>-1.0843960530000001</c:v>
                </c:pt>
                <c:pt idx="90">
                  <c:v>-1.2084125750000001</c:v>
                </c:pt>
                <c:pt idx="91">
                  <c:v>-1.332085419</c:v>
                </c:pt>
                <c:pt idx="92">
                  <c:v>-1.4554512020000001</c:v>
                </c:pt>
                <c:pt idx="93">
                  <c:v>-1.5785069140000001</c:v>
                </c:pt>
                <c:pt idx="94">
                  <c:v>-1.701143538</c:v>
                </c:pt>
                <c:pt idx="95">
                  <c:v>-1.8235624479999999</c:v>
                </c:pt>
                <c:pt idx="96">
                  <c:v>-1.945542436</c:v>
                </c:pt>
                <c:pt idx="97">
                  <c:v>-2.067113237</c:v>
                </c:pt>
                <c:pt idx="98">
                  <c:v>-2.1882180550000001</c:v>
                </c:pt>
                <c:pt idx="99">
                  <c:v>-2.3087172200000001</c:v>
                </c:pt>
                <c:pt idx="100">
                  <c:v>-2.4288585469999999</c:v>
                </c:pt>
                <c:pt idx="101">
                  <c:v>-2.5485013300000001</c:v>
                </c:pt>
                <c:pt idx="102">
                  <c:v>-2.6674758609999998</c:v>
                </c:pt>
                <c:pt idx="103">
                  <c:v>-2.7856874789999999</c:v>
                </c:pt>
                <c:pt idx="104">
                  <c:v>-2.9034167800000001</c:v>
                </c:pt>
                <c:pt idx="105">
                  <c:v>-3.0203984460000002</c:v>
                </c:pt>
                <c:pt idx="106">
                  <c:v>-3.1367961040000001</c:v>
                </c:pt>
                <c:pt idx="107">
                  <c:v>-3.2524153039999999</c:v>
                </c:pt>
                <c:pt idx="108">
                  <c:v>-3.3671093829999998</c:v>
                </c:pt>
                <c:pt idx="109">
                  <c:v>-3.4811252819999998</c:v>
                </c:pt>
                <c:pt idx="110">
                  <c:v>-3.594250545</c:v>
                </c:pt>
                <c:pt idx="111">
                  <c:v>-3.7066341559999998</c:v>
                </c:pt>
                <c:pt idx="112">
                  <c:v>-3.818057692</c:v>
                </c:pt>
                <c:pt idx="113">
                  <c:v>-3.9283760870000002</c:v>
                </c:pt>
                <c:pt idx="114">
                  <c:v>-4.0378276819999996</c:v>
                </c:pt>
                <c:pt idx="115">
                  <c:v>-4.1462129499999998</c:v>
                </c:pt>
                <c:pt idx="116">
                  <c:v>-4.2536074250000002</c:v>
                </c:pt>
                <c:pt idx="117">
                  <c:v>-4.35990448</c:v>
                </c:pt>
                <c:pt idx="118">
                  <c:v>-4.4650708999999997</c:v>
                </c:pt>
                <c:pt idx="119">
                  <c:v>-4.5690219040000004</c:v>
                </c:pt>
                <c:pt idx="120">
                  <c:v>-4.6718784189999996</c:v>
                </c:pt>
                <c:pt idx="121">
                  <c:v>-4.7734702819999999</c:v>
                </c:pt>
                <c:pt idx="122">
                  <c:v>-4.8737067200000004</c:v>
                </c:pt>
                <c:pt idx="123">
                  <c:v>-4.9726449590000001</c:v>
                </c:pt>
                <c:pt idx="124">
                  <c:v>-5.0701416879999996</c:v>
                </c:pt>
                <c:pt idx="125">
                  <c:v>-5.166378205</c:v>
                </c:pt>
                <c:pt idx="126">
                  <c:v>-5.2611141459999997</c:v>
                </c:pt>
                <c:pt idx="127">
                  <c:v>-5.354336354</c:v>
                </c:pt>
                <c:pt idx="128">
                  <c:v>-5.4460475519999996</c:v>
                </c:pt>
                <c:pt idx="129">
                  <c:v>-5.5362706900000003</c:v>
                </c:pt>
                <c:pt idx="130">
                  <c:v>-5.6248694930000003</c:v>
                </c:pt>
                <c:pt idx="131">
                  <c:v>-5.7117926260000003</c:v>
                </c:pt>
                <c:pt idx="132">
                  <c:v>-5.7970106169999998</c:v>
                </c:pt>
                <c:pt idx="133">
                  <c:v>-5.8805315159999996</c:v>
                </c:pt>
                <c:pt idx="134">
                  <c:v>-5.9623736540000003</c:v>
                </c:pt>
                <c:pt idx="135">
                  <c:v>-6.0424062200000002</c:v>
                </c:pt>
                <c:pt idx="136">
                  <c:v>-6.1205573749999997</c:v>
                </c:pt>
                <c:pt idx="137">
                  <c:v>-6.1967966990000001</c:v>
                </c:pt>
                <c:pt idx="138">
                  <c:v>-6.2711507690000001</c:v>
                </c:pt>
                <c:pt idx="139">
                  <c:v>-6.3435313239999997</c:v>
                </c:pt>
                <c:pt idx="140">
                  <c:v>-6.4140626860000003</c:v>
                </c:pt>
                <c:pt idx="141">
                  <c:v>-6.4825503329999998</c:v>
                </c:pt>
                <c:pt idx="142">
                  <c:v>-6.5489613479999997</c:v>
                </c:pt>
                <c:pt idx="143">
                  <c:v>-6.6132872340000004</c:v>
                </c:pt>
                <c:pt idx="144">
                  <c:v>-6.6755276910000001</c:v>
                </c:pt>
                <c:pt idx="145">
                  <c:v>-6.7355646809999996</c:v>
                </c:pt>
                <c:pt idx="146">
                  <c:v>-6.7933203989999997</c:v>
                </c:pt>
                <c:pt idx="147">
                  <c:v>-6.848736626</c:v>
                </c:pt>
                <c:pt idx="148">
                  <c:v>-6.9017771259999998</c:v>
                </c:pt>
                <c:pt idx="149">
                  <c:v>-6.9523092330000003</c:v>
                </c:pt>
                <c:pt idx="150">
                  <c:v>-7.0003531920000004</c:v>
                </c:pt>
                <c:pt idx="151">
                  <c:v>-7.0456602220000004</c:v>
                </c:pt>
                <c:pt idx="152">
                  <c:v>-7.0883062990000001</c:v>
                </c:pt>
                <c:pt idx="153">
                  <c:v>-7.1280979750000002</c:v>
                </c:pt>
                <c:pt idx="154">
                  <c:v>-7.1648366870000002</c:v>
                </c:pt>
                <c:pt idx="155">
                  <c:v>-7.1981888300000003</c:v>
                </c:pt>
                <c:pt idx="156">
                  <c:v>-7.2277368419999997</c:v>
                </c:pt>
                <c:pt idx="157">
                  <c:v>-7.253060971</c:v>
                </c:pt>
                <c:pt idx="158">
                  <c:v>-7.2740541419999998</c:v>
                </c:pt>
                <c:pt idx="159">
                  <c:v>-7.2915807279999996</c:v>
                </c:pt>
                <c:pt idx="160">
                  <c:v>-7.3016372260000004</c:v>
                </c:pt>
                <c:pt idx="161">
                  <c:v>-7.3110830059999996</c:v>
                </c:pt>
              </c:numCache>
            </c:numRef>
          </c:xVal>
          <c:yVal>
            <c:numRef>
              <c:f>BeachMarksvsPrediction!$I$9:$I$171</c:f>
              <c:numCache>
                <c:formatCode>0.00E+00</c:formatCode>
                <c:ptCount val="163"/>
                <c:pt idx="0">
                  <c:v>-83.8301546</c:v>
                </c:pt>
                <c:pt idx="1">
                  <c:v>-83.742580689999997</c:v>
                </c:pt>
                <c:pt idx="2">
                  <c:v>-83.618970970000007</c:v>
                </c:pt>
                <c:pt idx="3">
                  <c:v>-83.495773490000005</c:v>
                </c:pt>
                <c:pt idx="4">
                  <c:v>-83.373036549999995</c:v>
                </c:pt>
                <c:pt idx="5">
                  <c:v>-83.251232950000002</c:v>
                </c:pt>
                <c:pt idx="6">
                  <c:v>-83.130233380000007</c:v>
                </c:pt>
                <c:pt idx="7">
                  <c:v>-83.010236140000004</c:v>
                </c:pt>
                <c:pt idx="8">
                  <c:v>-82.891240550000006</c:v>
                </c:pt>
                <c:pt idx="9">
                  <c:v>-82.773159460000002</c:v>
                </c:pt>
                <c:pt idx="10">
                  <c:v>-82.656274780000004</c:v>
                </c:pt>
                <c:pt idx="11">
                  <c:v>-82.540300819999999</c:v>
                </c:pt>
                <c:pt idx="12">
                  <c:v>-82.425387700000002</c:v>
                </c:pt>
                <c:pt idx="13">
                  <c:v>-82.311558660000003</c:v>
                </c:pt>
                <c:pt idx="14">
                  <c:v>-82.198892749999999</c:v>
                </c:pt>
                <c:pt idx="15">
                  <c:v>-82.087245890000005</c:v>
                </c:pt>
                <c:pt idx="16">
                  <c:v>-81.976870340000005</c:v>
                </c:pt>
                <c:pt idx="17">
                  <c:v>-81.867711600000007</c:v>
                </c:pt>
                <c:pt idx="18">
                  <c:v>-81.759769059999996</c:v>
                </c:pt>
                <c:pt idx="19">
                  <c:v>-81.652996560000005</c:v>
                </c:pt>
                <c:pt idx="20">
                  <c:v>-81.54754638</c:v>
                </c:pt>
                <c:pt idx="21">
                  <c:v>-81.44336534</c:v>
                </c:pt>
                <c:pt idx="22">
                  <c:v>-81.340568320000003</c:v>
                </c:pt>
                <c:pt idx="23">
                  <c:v>-81.23913435</c:v>
                </c:pt>
                <c:pt idx="24">
                  <c:v>-81.139225229999994</c:v>
                </c:pt>
                <c:pt idx="25">
                  <c:v>-81.040601899999999</c:v>
                </c:pt>
                <c:pt idx="26">
                  <c:v>-80.943581440000003</c:v>
                </c:pt>
                <c:pt idx="27">
                  <c:v>-80.848078319999999</c:v>
                </c:pt>
                <c:pt idx="28">
                  <c:v>-80.754106410000006</c:v>
                </c:pt>
                <c:pt idx="29">
                  <c:v>-80.661719649999995</c:v>
                </c:pt>
                <c:pt idx="30">
                  <c:v>-80.570795320000002</c:v>
                </c:pt>
                <c:pt idx="31">
                  <c:v>-80.481500299999993</c:v>
                </c:pt>
                <c:pt idx="32">
                  <c:v>-80.393820840000004</c:v>
                </c:pt>
                <c:pt idx="33">
                  <c:v>-80.30777071</c:v>
                </c:pt>
                <c:pt idx="34">
                  <c:v>-80.223406030000007</c:v>
                </c:pt>
                <c:pt idx="35">
                  <c:v>-80.140620010000006</c:v>
                </c:pt>
                <c:pt idx="36">
                  <c:v>-80.059598609999995</c:v>
                </c:pt>
                <c:pt idx="37">
                  <c:v>-79.980298959999999</c:v>
                </c:pt>
                <c:pt idx="38">
                  <c:v>-79.902717460000005</c:v>
                </c:pt>
                <c:pt idx="39">
                  <c:v>-79.826815179999997</c:v>
                </c:pt>
                <c:pt idx="40">
                  <c:v>-79.752689119999999</c:v>
                </c:pt>
                <c:pt idx="41">
                  <c:v>-79.680265419999998</c:v>
                </c:pt>
                <c:pt idx="42">
                  <c:v>-79.609662049999997</c:v>
                </c:pt>
                <c:pt idx="43">
                  <c:v>-79.540824110000003</c:v>
                </c:pt>
                <c:pt idx="44">
                  <c:v>-79.473829749999993</c:v>
                </c:pt>
                <c:pt idx="45">
                  <c:v>-79.408534180000004</c:v>
                </c:pt>
                <c:pt idx="46">
                  <c:v>-79.345074650000001</c:v>
                </c:pt>
                <c:pt idx="47">
                  <c:v>-79.283433759999994</c:v>
                </c:pt>
                <c:pt idx="48">
                  <c:v>-79.223588179999993</c:v>
                </c:pt>
                <c:pt idx="49">
                  <c:v>-79.165506519999994</c:v>
                </c:pt>
                <c:pt idx="50">
                  <c:v>-79.109258890000007</c:v>
                </c:pt>
                <c:pt idx="51">
                  <c:v>-79.054853620000003</c:v>
                </c:pt>
                <c:pt idx="52">
                  <c:v>-79.002280450000001</c:v>
                </c:pt>
                <c:pt idx="53">
                  <c:v>-78.951511420000003</c:v>
                </c:pt>
                <c:pt idx="54">
                  <c:v>-78.902518909999998</c:v>
                </c:pt>
                <c:pt idx="55">
                  <c:v>-78.855363299999993</c:v>
                </c:pt>
                <c:pt idx="56">
                  <c:v>-78.810064679999996</c:v>
                </c:pt>
                <c:pt idx="57">
                  <c:v>-78.766618300000005</c:v>
                </c:pt>
                <c:pt idx="58">
                  <c:v>-78.724988670000002</c:v>
                </c:pt>
                <c:pt idx="59">
                  <c:v>-78.685204639999995</c:v>
                </c:pt>
                <c:pt idx="60">
                  <c:v>-78.647185109999995</c:v>
                </c:pt>
                <c:pt idx="61">
                  <c:v>-78.611020420000003</c:v>
                </c:pt>
                <c:pt idx="62">
                  <c:v>-78.576709940000001</c:v>
                </c:pt>
                <c:pt idx="63">
                  <c:v>-78.544233800000001</c:v>
                </c:pt>
                <c:pt idx="64">
                  <c:v>-78.513625110000007</c:v>
                </c:pt>
                <c:pt idx="65">
                  <c:v>-78.484799730000006</c:v>
                </c:pt>
                <c:pt idx="66">
                  <c:v>-78.457841540000004</c:v>
                </c:pt>
                <c:pt idx="67">
                  <c:v>-78.432673870000002</c:v>
                </c:pt>
                <c:pt idx="68">
                  <c:v>-78.409337730000004</c:v>
                </c:pt>
                <c:pt idx="69">
                  <c:v>-78.387826540000006</c:v>
                </c:pt>
                <c:pt idx="70">
                  <c:v>-78.368138369999997</c:v>
                </c:pt>
                <c:pt idx="71">
                  <c:v>-78.350266669999996</c:v>
                </c:pt>
                <c:pt idx="72">
                  <c:v>-78.334195460000004</c:v>
                </c:pt>
                <c:pt idx="73">
                  <c:v>-78.319955460000003</c:v>
                </c:pt>
                <c:pt idx="74">
                  <c:v>-78.307544500000006</c:v>
                </c:pt>
                <c:pt idx="75">
                  <c:v>-78.296965009999994</c:v>
                </c:pt>
                <c:pt idx="76">
                  <c:v>-78.288208490000002</c:v>
                </c:pt>
                <c:pt idx="77">
                  <c:v>-78.281287250000005</c:v>
                </c:pt>
                <c:pt idx="78">
                  <c:v>-78.276188320000003</c:v>
                </c:pt>
                <c:pt idx="79">
                  <c:v>-78.272902689999995</c:v>
                </c:pt>
                <c:pt idx="80">
                  <c:v>-78.271431840000005</c:v>
                </c:pt>
                <c:pt idx="81">
                  <c:v>-78.271778940000004</c:v>
                </c:pt>
                <c:pt idx="82">
                  <c:v>-78.273947969999995</c:v>
                </c:pt>
                <c:pt idx="83">
                  <c:v>-78.27793638</c:v>
                </c:pt>
                <c:pt idx="84">
                  <c:v>-78.283751859999995</c:v>
                </c:pt>
                <c:pt idx="85">
                  <c:v>-78.291396340000006</c:v>
                </c:pt>
                <c:pt idx="86">
                  <c:v>-78.300873089999996</c:v>
                </c:pt>
                <c:pt idx="87">
                  <c:v>-78.312171329999998</c:v>
                </c:pt>
                <c:pt idx="88">
                  <c:v>-78.325290039999999</c:v>
                </c:pt>
                <c:pt idx="89">
                  <c:v>-78.340225270000005</c:v>
                </c:pt>
                <c:pt idx="90">
                  <c:v>-78.357012670000003</c:v>
                </c:pt>
                <c:pt idx="91">
                  <c:v>-78.375621719999998</c:v>
                </c:pt>
                <c:pt idx="92">
                  <c:v>-78.396056220000006</c:v>
                </c:pt>
                <c:pt idx="93">
                  <c:v>-78.418315730000003</c:v>
                </c:pt>
                <c:pt idx="94">
                  <c:v>-78.442379430000003</c:v>
                </c:pt>
                <c:pt idx="95">
                  <c:v>-78.468294110000002</c:v>
                </c:pt>
                <c:pt idx="96">
                  <c:v>-78.49602385</c:v>
                </c:pt>
                <c:pt idx="97">
                  <c:v>-78.525584289999998</c:v>
                </c:pt>
                <c:pt idx="98">
                  <c:v>-78.556972189999996</c:v>
                </c:pt>
                <c:pt idx="99">
                  <c:v>-78.590158599999995</c:v>
                </c:pt>
                <c:pt idx="100">
                  <c:v>-78.625223629999994</c:v>
                </c:pt>
                <c:pt idx="101">
                  <c:v>-78.66214386</c:v>
                </c:pt>
                <c:pt idx="102">
                  <c:v>-78.700880420000004</c:v>
                </c:pt>
                <c:pt idx="103">
                  <c:v>-78.741406449999999</c:v>
                </c:pt>
                <c:pt idx="104">
                  <c:v>-78.783821020000005</c:v>
                </c:pt>
                <c:pt idx="105">
                  <c:v>-78.82803389</c:v>
                </c:pt>
                <c:pt idx="106">
                  <c:v>-78.874110560000005</c:v>
                </c:pt>
                <c:pt idx="107">
                  <c:v>-78.921983879999999</c:v>
                </c:pt>
                <c:pt idx="108">
                  <c:v>-78.971600769999995</c:v>
                </c:pt>
                <c:pt idx="109">
                  <c:v>-79.023080010000001</c:v>
                </c:pt>
                <c:pt idx="110">
                  <c:v>-79.076351070000001</c:v>
                </c:pt>
                <c:pt idx="111">
                  <c:v>-79.131513429999998</c:v>
                </c:pt>
                <c:pt idx="112">
                  <c:v>-79.18848654</c:v>
                </c:pt>
                <c:pt idx="113">
                  <c:v>-79.247205370000003</c:v>
                </c:pt>
                <c:pt idx="114">
                  <c:v>-79.307798890000001</c:v>
                </c:pt>
                <c:pt idx="115">
                  <c:v>-79.370162800000003</c:v>
                </c:pt>
                <c:pt idx="116">
                  <c:v>-79.434352390000001</c:v>
                </c:pt>
                <c:pt idx="117">
                  <c:v>-79.500328210000006</c:v>
                </c:pt>
                <c:pt idx="118">
                  <c:v>-79.568096370000006</c:v>
                </c:pt>
                <c:pt idx="119">
                  <c:v>-79.63762844</c:v>
                </c:pt>
                <c:pt idx="120">
                  <c:v>-79.709025769999997</c:v>
                </c:pt>
                <c:pt idx="121">
                  <c:v>-79.782183219999993</c:v>
                </c:pt>
                <c:pt idx="122">
                  <c:v>-79.857040040000001</c:v>
                </c:pt>
                <c:pt idx="123">
                  <c:v>-79.933651830000002</c:v>
                </c:pt>
                <c:pt idx="124">
                  <c:v>-80.011921959999995</c:v>
                </c:pt>
                <c:pt idx="125">
                  <c:v>-80.092009189999999</c:v>
                </c:pt>
                <c:pt idx="126">
                  <c:v>-80.17373637</c:v>
                </c:pt>
                <c:pt idx="127">
                  <c:v>-80.25711527</c:v>
                </c:pt>
                <c:pt idx="128">
                  <c:v>-80.342175909999995</c:v>
                </c:pt>
                <c:pt idx="129">
                  <c:v>-80.428968429999998</c:v>
                </c:pt>
                <c:pt idx="130">
                  <c:v>-80.51738417</c:v>
                </c:pt>
                <c:pt idx="131">
                  <c:v>-80.60737949</c:v>
                </c:pt>
                <c:pt idx="132">
                  <c:v>-80.698926599999993</c:v>
                </c:pt>
                <c:pt idx="133">
                  <c:v>-80.792045239999993</c:v>
                </c:pt>
                <c:pt idx="134">
                  <c:v>-80.886784800000001</c:v>
                </c:pt>
                <c:pt idx="135">
                  <c:v>-80.983026379999998</c:v>
                </c:pt>
                <c:pt idx="136">
                  <c:v>-81.080703409999998</c:v>
                </c:pt>
                <c:pt idx="137">
                  <c:v>-81.179787829999995</c:v>
                </c:pt>
                <c:pt idx="138">
                  <c:v>-81.280323559999999</c:v>
                </c:pt>
                <c:pt idx="139">
                  <c:v>-81.382206600000004</c:v>
                </c:pt>
                <c:pt idx="140">
                  <c:v>-81.485636869999993</c:v>
                </c:pt>
                <c:pt idx="141">
                  <c:v>-81.590365660000003</c:v>
                </c:pt>
                <c:pt idx="142">
                  <c:v>-81.696367749999993</c:v>
                </c:pt>
                <c:pt idx="143">
                  <c:v>-81.803665850000002</c:v>
                </c:pt>
                <c:pt idx="144">
                  <c:v>-81.912310820000002</c:v>
                </c:pt>
                <c:pt idx="145">
                  <c:v>-82.022161130000001</c:v>
                </c:pt>
                <c:pt idx="146">
                  <c:v>-82.133141050000006</c:v>
                </c:pt>
                <c:pt idx="147">
                  <c:v>-82.245226000000002</c:v>
                </c:pt>
                <c:pt idx="148">
                  <c:v>-82.358480049999997</c:v>
                </c:pt>
                <c:pt idx="149">
                  <c:v>-82.472801469999993</c:v>
                </c:pt>
                <c:pt idx="150">
                  <c:v>-82.588421710000006</c:v>
                </c:pt>
                <c:pt idx="151">
                  <c:v>-82.704903009999995</c:v>
                </c:pt>
                <c:pt idx="152">
                  <c:v>-82.82258023</c:v>
                </c:pt>
                <c:pt idx="153">
                  <c:v>-82.941190989999996</c:v>
                </c:pt>
                <c:pt idx="154">
                  <c:v>-83.060711510000004</c:v>
                </c:pt>
                <c:pt idx="155">
                  <c:v>-83.1811522</c:v>
                </c:pt>
                <c:pt idx="156">
                  <c:v>-83.302671880000005</c:v>
                </c:pt>
                <c:pt idx="157">
                  <c:v>-83.425261860000006</c:v>
                </c:pt>
                <c:pt idx="158">
                  <c:v>-83.548631799999995</c:v>
                </c:pt>
                <c:pt idx="159">
                  <c:v>-83.672482720000005</c:v>
                </c:pt>
                <c:pt idx="160">
                  <c:v>-83.752103500000004</c:v>
                </c:pt>
                <c:pt idx="161">
                  <c:v>-83.831799250000003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E2-40B8-82B9-600F632D5E5F}"/>
            </c:ext>
          </c:extLst>
        </c:ser>
        <c:ser>
          <c:idx val="0"/>
          <c:order val="2"/>
          <c:marker>
            <c:symbol val="none"/>
          </c:marker>
          <c:xVal>
            <c:numRef>
              <c:f>BeachMarksvsPrediction!$B$9:$B$171</c:f>
              <c:numCache>
                <c:formatCode>0.00E+00</c:formatCode>
                <c:ptCount val="163"/>
                <c:pt idx="0">
                  <c:v>6.2631103030000004</c:v>
                </c:pt>
                <c:pt idx="1">
                  <c:v>6.2552825790000002</c:v>
                </c:pt>
                <c:pt idx="2">
                  <c:v>6.2445322540000001</c:v>
                </c:pt>
                <c:pt idx="3">
                  <c:v>6.2308685410000004</c:v>
                </c:pt>
                <c:pt idx="4">
                  <c:v>6.2143691529999998</c:v>
                </c:pt>
                <c:pt idx="5">
                  <c:v>6.1949968960000001</c:v>
                </c:pt>
                <c:pt idx="6">
                  <c:v>6.1729235420000004</c:v>
                </c:pt>
                <c:pt idx="7">
                  <c:v>6.1480347230000003</c:v>
                </c:pt>
                <c:pt idx="8">
                  <c:v>6.1204778879999999</c:v>
                </c:pt>
                <c:pt idx="9">
                  <c:v>6.0901500989999997</c:v>
                </c:pt>
                <c:pt idx="10">
                  <c:v>6.0573961250000004</c:v>
                </c:pt>
                <c:pt idx="11">
                  <c:v>6.0219422619999996</c:v>
                </c:pt>
                <c:pt idx="12">
                  <c:v>5.9838516569999998</c:v>
                </c:pt>
                <c:pt idx="13">
                  <c:v>5.9434140219999998</c:v>
                </c:pt>
                <c:pt idx="14">
                  <c:v>5.9006315860000003</c:v>
                </c:pt>
                <c:pt idx="15">
                  <c:v>5.8552651210000004</c:v>
                </c:pt>
                <c:pt idx="16">
                  <c:v>5.8073628470000003</c:v>
                </c:pt>
                <c:pt idx="17">
                  <c:v>5.757272715</c:v>
                </c:pt>
                <c:pt idx="18">
                  <c:v>5.7048161090000002</c:v>
                </c:pt>
                <c:pt idx="19">
                  <c:v>5.6502478309999997</c:v>
                </c:pt>
                <c:pt idx="20">
                  <c:v>5.5933433399999997</c:v>
                </c:pt>
                <c:pt idx="21">
                  <c:v>5.5345076740000003</c:v>
                </c:pt>
                <c:pt idx="22">
                  <c:v>5.4734095680000001</c:v>
                </c:pt>
                <c:pt idx="23">
                  <c:v>5.4101603469999997</c:v>
                </c:pt>
                <c:pt idx="24">
                  <c:v>5.3451336219999996</c:v>
                </c:pt>
                <c:pt idx="25">
                  <c:v>5.2784233370000004</c:v>
                </c:pt>
                <c:pt idx="26">
                  <c:v>5.2096024569999999</c:v>
                </c:pt>
                <c:pt idx="27">
                  <c:v>5.1392993660000004</c:v>
                </c:pt>
                <c:pt idx="28">
                  <c:v>5.0674543080000003</c:v>
                </c:pt>
                <c:pt idx="29">
                  <c:v>4.9936227649999996</c:v>
                </c:pt>
                <c:pt idx="30">
                  <c:v>4.9179285530000003</c:v>
                </c:pt>
                <c:pt idx="31">
                  <c:v>4.8414200279999999</c:v>
                </c:pt>
                <c:pt idx="32">
                  <c:v>4.7630450069999997</c:v>
                </c:pt>
                <c:pt idx="33">
                  <c:v>4.6829008520000004</c:v>
                </c:pt>
                <c:pt idx="34">
                  <c:v>4.601698055</c:v>
                </c:pt>
                <c:pt idx="35">
                  <c:v>4.5192426880000003</c:v>
                </c:pt>
                <c:pt idx="36">
                  <c:v>4.4354346649999998</c:v>
                </c:pt>
                <c:pt idx="37">
                  <c:v>4.3506314039999996</c:v>
                </c:pt>
                <c:pt idx="38">
                  <c:v>4.2645152819999996</c:v>
                </c:pt>
                <c:pt idx="39">
                  <c:v>4.1769419729999999</c:v>
                </c:pt>
                <c:pt idx="40">
                  <c:v>4.0881202219999997</c:v>
                </c:pt>
                <c:pt idx="41">
                  <c:v>3.9987038109999999</c:v>
                </c:pt>
                <c:pt idx="42">
                  <c:v>3.907938455</c:v>
                </c:pt>
                <c:pt idx="43">
                  <c:v>3.816627649</c:v>
                </c:pt>
                <c:pt idx="44">
                  <c:v>3.7240402110000002</c:v>
                </c:pt>
                <c:pt idx="45">
                  <c:v>3.6305696859999999</c:v>
                </c:pt>
                <c:pt idx="46">
                  <c:v>3.5361948289999998</c:v>
                </c:pt>
                <c:pt idx="47">
                  <c:v>3.4406346110000001</c:v>
                </c:pt>
                <c:pt idx="48">
                  <c:v>3.3442342030000001</c:v>
                </c:pt>
                <c:pt idx="49">
                  <c:v>3.2473974769999998</c:v>
                </c:pt>
                <c:pt idx="50">
                  <c:v>3.1499887050000002</c:v>
                </c:pt>
                <c:pt idx="51">
                  <c:v>3.051524471</c:v>
                </c:pt>
                <c:pt idx="52">
                  <c:v>2.9530652559999999</c:v>
                </c:pt>
                <c:pt idx="53">
                  <c:v>2.85378138</c:v>
                </c:pt>
                <c:pt idx="54">
                  <c:v>2.7537541330000002</c:v>
                </c:pt>
                <c:pt idx="55">
                  <c:v>2.6527902120000002</c:v>
                </c:pt>
                <c:pt idx="56">
                  <c:v>2.5516684000000001</c:v>
                </c:pt>
                <c:pt idx="57">
                  <c:v>2.449847535</c:v>
                </c:pt>
                <c:pt idx="58">
                  <c:v>2.347195379</c:v>
                </c:pt>
                <c:pt idx="59">
                  <c:v>2.2440537780000001</c:v>
                </c:pt>
                <c:pt idx="60">
                  <c:v>2.1406970539999999</c:v>
                </c:pt>
                <c:pt idx="61">
                  <c:v>2.0367474290000001</c:v>
                </c:pt>
                <c:pt idx="62">
                  <c:v>1.9326377830000001</c:v>
                </c:pt>
                <c:pt idx="63">
                  <c:v>1.82841276</c:v>
                </c:pt>
                <c:pt idx="64">
                  <c:v>1.723735231</c:v>
                </c:pt>
                <c:pt idx="65">
                  <c:v>1.6187753110000001</c:v>
                </c:pt>
                <c:pt idx="66">
                  <c:v>1.5133564289999999</c:v>
                </c:pt>
                <c:pt idx="67">
                  <c:v>1.407707171</c:v>
                </c:pt>
                <c:pt idx="68">
                  <c:v>1.301812274</c:v>
                </c:pt>
                <c:pt idx="69">
                  <c:v>1.195533671</c:v>
                </c:pt>
                <c:pt idx="70">
                  <c:v>1.088956977</c:v>
                </c:pt>
                <c:pt idx="71">
                  <c:v>0.98204492799999998</c:v>
                </c:pt>
                <c:pt idx="72">
                  <c:v>0.87499541359999999</c:v>
                </c:pt>
                <c:pt idx="73">
                  <c:v>0.76770763009999998</c:v>
                </c:pt>
                <c:pt idx="74">
                  <c:v>0.66015733320000003</c:v>
                </c:pt>
                <c:pt idx="75">
                  <c:v>0.55262384180000002</c:v>
                </c:pt>
                <c:pt idx="76">
                  <c:v>0.44498225699999999</c:v>
                </c:pt>
                <c:pt idx="77">
                  <c:v>0.33715069669999997</c:v>
                </c:pt>
                <c:pt idx="78">
                  <c:v>0.2292589105</c:v>
                </c:pt>
                <c:pt idx="79">
                  <c:v>0.1214581969</c:v>
                </c:pt>
                <c:pt idx="80">
                  <c:v>1.353884094E-2</c:v>
                </c:pt>
                <c:pt idx="81">
                  <c:v>-9.4395960230000006E-2</c:v>
                </c:pt>
                <c:pt idx="82">
                  <c:v>-0.2023521546</c:v>
                </c:pt>
                <c:pt idx="83">
                  <c:v>-0.3101718832</c:v>
                </c:pt>
                <c:pt idx="84">
                  <c:v>-0.41807574949999998</c:v>
                </c:pt>
                <c:pt idx="85">
                  <c:v>-0.52579542550000002</c:v>
                </c:pt>
                <c:pt idx="86">
                  <c:v>-0.63332121649999995</c:v>
                </c:pt>
                <c:pt idx="87">
                  <c:v>-0.74087099209999996</c:v>
                </c:pt>
                <c:pt idx="88">
                  <c:v>-0.84836221339999995</c:v>
                </c:pt>
                <c:pt idx="89">
                  <c:v>-0.95557232609999998</c:v>
                </c:pt>
                <c:pt idx="90">
                  <c:v>-1.06252551</c:v>
                </c:pt>
                <c:pt idx="91">
                  <c:v>-1.1694369570000001</c:v>
                </c:pt>
                <c:pt idx="92">
                  <c:v>-1.275993315</c:v>
                </c:pt>
                <c:pt idx="93">
                  <c:v>-1.382461795</c:v>
                </c:pt>
                <c:pt idx="94">
                  <c:v>-1.4885514559999999</c:v>
                </c:pt>
                <c:pt idx="95">
                  <c:v>-1.59421097</c:v>
                </c:pt>
                <c:pt idx="96">
                  <c:v>-1.699732298</c:v>
                </c:pt>
                <c:pt idx="97">
                  <c:v>-1.8047656940000001</c:v>
                </c:pt>
                <c:pt idx="98">
                  <c:v>-1.909358085</c:v>
                </c:pt>
                <c:pt idx="99">
                  <c:v>-2.013418975</c:v>
                </c:pt>
                <c:pt idx="100">
                  <c:v>-2.1169883380000001</c:v>
                </c:pt>
                <c:pt idx="101">
                  <c:v>-2.2202782289999998</c:v>
                </c:pt>
                <c:pt idx="102">
                  <c:v>-2.3229584019999998</c:v>
                </c:pt>
                <c:pt idx="103">
                  <c:v>-2.4250163640000002</c:v>
                </c:pt>
                <c:pt idx="104">
                  <c:v>-2.5272367550000001</c:v>
                </c:pt>
                <c:pt idx="105">
                  <c:v>-2.6286752660000001</c:v>
                </c:pt>
                <c:pt idx="106">
                  <c:v>-2.7292160970000001</c:v>
                </c:pt>
                <c:pt idx="107">
                  <c:v>-2.8297249080000002</c:v>
                </c:pt>
                <c:pt idx="108">
                  <c:v>-2.929697832</c:v>
                </c:pt>
                <c:pt idx="109">
                  <c:v>-3.0286816459999999</c:v>
                </c:pt>
                <c:pt idx="110">
                  <c:v>-3.1273490079999999</c:v>
                </c:pt>
                <c:pt idx="111">
                  <c:v>-3.225172181</c:v>
                </c:pt>
                <c:pt idx="112">
                  <c:v>-3.3219183249999999</c:v>
                </c:pt>
                <c:pt idx="113">
                  <c:v>-3.4182702699999998</c:v>
                </c:pt>
                <c:pt idx="114">
                  <c:v>-3.5138063270000002</c:v>
                </c:pt>
                <c:pt idx="115">
                  <c:v>-3.6082395520000001</c:v>
                </c:pt>
                <c:pt idx="116">
                  <c:v>-3.7014746289999998</c:v>
                </c:pt>
                <c:pt idx="117">
                  <c:v>-3.793631634</c:v>
                </c:pt>
                <c:pt idx="118">
                  <c:v>-3.8850186579999999</c:v>
                </c:pt>
                <c:pt idx="119">
                  <c:v>-3.975470939</c:v>
                </c:pt>
                <c:pt idx="120">
                  <c:v>-4.0645999450000003</c:v>
                </c:pt>
                <c:pt idx="121">
                  <c:v>-4.1526180049999999</c:v>
                </c:pt>
                <c:pt idx="122">
                  <c:v>-4.2397671609999996</c:v>
                </c:pt>
                <c:pt idx="123">
                  <c:v>-4.3254937199999999</c:v>
                </c:pt>
                <c:pt idx="124">
                  <c:v>-4.4098253569999999</c:v>
                </c:pt>
                <c:pt idx="125">
                  <c:v>-4.4940995600000004</c:v>
                </c:pt>
                <c:pt idx="126">
                  <c:v>-4.5768419079999996</c:v>
                </c:pt>
                <c:pt idx="127">
                  <c:v>-4.6580689660000001</c:v>
                </c:pt>
                <c:pt idx="128">
                  <c:v>-4.7375333360000003</c:v>
                </c:pt>
                <c:pt idx="129">
                  <c:v>-4.8159453159999996</c:v>
                </c:pt>
                <c:pt idx="130">
                  <c:v>-4.8935571549999999</c:v>
                </c:pt>
                <c:pt idx="131">
                  <c:v>-4.9694159999999998</c:v>
                </c:pt>
                <c:pt idx="132">
                  <c:v>-5.0433436719999998</c:v>
                </c:pt>
                <c:pt idx="133">
                  <c:v>-5.1160061580000002</c:v>
                </c:pt>
                <c:pt idx="134">
                  <c:v>-5.1873639029999996</c:v>
                </c:pt>
                <c:pt idx="135">
                  <c:v>-5.2567451280000004</c:v>
                </c:pt>
                <c:pt idx="136">
                  <c:v>-5.3240288519999996</c:v>
                </c:pt>
                <c:pt idx="137">
                  <c:v>-5.3897316049999997</c:v>
                </c:pt>
                <c:pt idx="138">
                  <c:v>-5.4533988930000001</c:v>
                </c:pt>
                <c:pt idx="139">
                  <c:v>-5.5148590249999998</c:v>
                </c:pt>
                <c:pt idx="140">
                  <c:v>-5.5747425560000003</c:v>
                </c:pt>
                <c:pt idx="141">
                  <c:v>-5.6324847220000001</c:v>
                </c:pt>
                <c:pt idx="142">
                  <c:v>-5.6878896430000001</c:v>
                </c:pt>
                <c:pt idx="143">
                  <c:v>-5.7411798980000004</c:v>
                </c:pt>
                <c:pt idx="144">
                  <c:v>-5.7920650179999997</c:v>
                </c:pt>
                <c:pt idx="145">
                  <c:v>-5.840874533</c:v>
                </c:pt>
                <c:pt idx="146">
                  <c:v>-5.8871024109999999</c:v>
                </c:pt>
                <c:pt idx="147">
                  <c:v>-5.930978326</c:v>
                </c:pt>
                <c:pt idx="148">
                  <c:v>-5.972494889</c:v>
                </c:pt>
                <c:pt idx="149">
                  <c:v>-6.0113399779999996</c:v>
                </c:pt>
                <c:pt idx="150">
                  <c:v>-6.047691736</c:v>
                </c:pt>
                <c:pt idx="151">
                  <c:v>-6.0813259300000002</c:v>
                </c:pt>
                <c:pt idx="152">
                  <c:v>-6.112248696</c:v>
                </c:pt>
                <c:pt idx="153">
                  <c:v>-6.1401467759999999</c:v>
                </c:pt>
                <c:pt idx="154">
                  <c:v>-6.165356944</c:v>
                </c:pt>
                <c:pt idx="155">
                  <c:v>-6.1872285390000004</c:v>
                </c:pt>
                <c:pt idx="156">
                  <c:v>-6.206357369</c:v>
                </c:pt>
                <c:pt idx="157">
                  <c:v>-6.2229914370000001</c:v>
                </c:pt>
                <c:pt idx="158">
                  <c:v>-6.2369793060000003</c:v>
                </c:pt>
                <c:pt idx="159">
                  <c:v>-6.2478599170000004</c:v>
                </c:pt>
                <c:pt idx="160">
                  <c:v>-6.2565637780000003</c:v>
                </c:pt>
                <c:pt idx="161">
                  <c:v>-6.2631103030000004</c:v>
                </c:pt>
              </c:numCache>
            </c:numRef>
          </c:xVal>
          <c:yVal>
            <c:numRef>
              <c:f>BeachMarksvsPrediction!$C$9:$C$171</c:f>
              <c:numCache>
                <c:formatCode>0.00E+00</c:formatCode>
                <c:ptCount val="163"/>
                <c:pt idx="0">
                  <c:v>-83.916601150000005</c:v>
                </c:pt>
                <c:pt idx="1">
                  <c:v>-83.808983179999998</c:v>
                </c:pt>
                <c:pt idx="2">
                  <c:v>-83.701598959999998</c:v>
                </c:pt>
                <c:pt idx="3">
                  <c:v>-83.594485059999997</c:v>
                </c:pt>
                <c:pt idx="4">
                  <c:v>-83.488083939999996</c:v>
                </c:pt>
                <c:pt idx="5">
                  <c:v>-83.382025060000004</c:v>
                </c:pt>
                <c:pt idx="6">
                  <c:v>-83.27707006</c:v>
                </c:pt>
                <c:pt idx="7">
                  <c:v>-83.172524670000001</c:v>
                </c:pt>
                <c:pt idx="8">
                  <c:v>-83.068919159999993</c:v>
                </c:pt>
                <c:pt idx="9">
                  <c:v>-82.965790330000004</c:v>
                </c:pt>
                <c:pt idx="10">
                  <c:v>-82.864171420000005</c:v>
                </c:pt>
                <c:pt idx="11">
                  <c:v>-82.763089019999995</c:v>
                </c:pt>
                <c:pt idx="12">
                  <c:v>-82.662715899999995</c:v>
                </c:pt>
                <c:pt idx="13">
                  <c:v>-82.563721959999995</c:v>
                </c:pt>
                <c:pt idx="14">
                  <c:v>-82.465975589999999</c:v>
                </c:pt>
                <c:pt idx="15">
                  <c:v>-82.368881700000003</c:v>
                </c:pt>
                <c:pt idx="16">
                  <c:v>-82.272551140000004</c:v>
                </c:pt>
                <c:pt idx="17">
                  <c:v>-82.177628970000001</c:v>
                </c:pt>
                <c:pt idx="18">
                  <c:v>-82.083710429999996</c:v>
                </c:pt>
                <c:pt idx="19">
                  <c:v>-81.991194219999997</c:v>
                </c:pt>
                <c:pt idx="20">
                  <c:v>-81.899652270000004</c:v>
                </c:pt>
                <c:pt idx="21">
                  <c:v>-81.809681920000003</c:v>
                </c:pt>
                <c:pt idx="22">
                  <c:v>-81.720726110000001</c:v>
                </c:pt>
                <c:pt idx="23">
                  <c:v>-81.632932109999999</c:v>
                </c:pt>
                <c:pt idx="24">
                  <c:v>-81.546765089999994</c:v>
                </c:pt>
                <c:pt idx="25">
                  <c:v>-81.462266310000004</c:v>
                </c:pt>
                <c:pt idx="26">
                  <c:v>-81.378853309999997</c:v>
                </c:pt>
                <c:pt idx="27">
                  <c:v>-81.297241209999996</c:v>
                </c:pt>
                <c:pt idx="28">
                  <c:v>-81.217281779999993</c:v>
                </c:pt>
                <c:pt idx="29">
                  <c:v>-81.138447970000001</c:v>
                </c:pt>
                <c:pt idx="30">
                  <c:v>-81.060867860000002</c:v>
                </c:pt>
                <c:pt idx="31">
                  <c:v>-80.985545149999993</c:v>
                </c:pt>
                <c:pt idx="32">
                  <c:v>-80.911382290000006</c:v>
                </c:pt>
                <c:pt idx="33">
                  <c:v>-80.838471839999997</c:v>
                </c:pt>
                <c:pt idx="34">
                  <c:v>-80.767421769999999</c:v>
                </c:pt>
                <c:pt idx="35">
                  <c:v>-80.698004130000001</c:v>
                </c:pt>
                <c:pt idx="36">
                  <c:v>-80.63009821</c:v>
                </c:pt>
                <c:pt idx="37">
                  <c:v>-80.563951399999993</c:v>
                </c:pt>
                <c:pt idx="38">
                  <c:v>-80.499277829999997</c:v>
                </c:pt>
                <c:pt idx="39">
                  <c:v>-80.435955849999999</c:v>
                </c:pt>
                <c:pt idx="40">
                  <c:v>-80.374124030000004</c:v>
                </c:pt>
                <c:pt idx="41">
                  <c:v>-80.314194909999998</c:v>
                </c:pt>
                <c:pt idx="42">
                  <c:v>-80.255628909999999</c:v>
                </c:pt>
                <c:pt idx="43">
                  <c:v>-80.198913559999994</c:v>
                </c:pt>
                <c:pt idx="44">
                  <c:v>-80.143564960000006</c:v>
                </c:pt>
                <c:pt idx="45">
                  <c:v>-80.089804259999994</c:v>
                </c:pt>
                <c:pt idx="46">
                  <c:v>-80.037595629999998</c:v>
                </c:pt>
                <c:pt idx="47">
                  <c:v>-79.986772939999994</c:v>
                </c:pt>
                <c:pt idx="48">
                  <c:v>-79.937509770000005</c:v>
                </c:pt>
                <c:pt idx="49">
                  <c:v>-79.889982209999999</c:v>
                </c:pt>
                <c:pt idx="50">
                  <c:v>-79.844088740000004</c:v>
                </c:pt>
                <c:pt idx="51">
                  <c:v>-79.799587970000005</c:v>
                </c:pt>
                <c:pt idx="52">
                  <c:v>-79.756931989999998</c:v>
                </c:pt>
                <c:pt idx="53">
                  <c:v>-79.715730440000002</c:v>
                </c:pt>
                <c:pt idx="54">
                  <c:v>-79.676009359999995</c:v>
                </c:pt>
                <c:pt idx="55">
                  <c:v>-79.63768915</c:v>
                </c:pt>
                <c:pt idx="56">
                  <c:v>-79.601049250000003</c:v>
                </c:pt>
                <c:pt idx="57">
                  <c:v>-79.565873460000006</c:v>
                </c:pt>
                <c:pt idx="58">
                  <c:v>-79.532115009999998</c:v>
                </c:pt>
                <c:pt idx="59">
                  <c:v>-79.499881819999999</c:v>
                </c:pt>
                <c:pt idx="60">
                  <c:v>-79.469242010000002</c:v>
                </c:pt>
                <c:pt idx="61">
                  <c:v>-79.440070379999995</c:v>
                </c:pt>
                <c:pt idx="62">
                  <c:v>-79.412475850000007</c:v>
                </c:pt>
                <c:pt idx="63">
                  <c:v>-79.386448419999994</c:v>
                </c:pt>
                <c:pt idx="64">
                  <c:v>-79.361890720000005</c:v>
                </c:pt>
                <c:pt idx="65">
                  <c:v>-79.338834950000006</c:v>
                </c:pt>
                <c:pt idx="66">
                  <c:v>-79.31723633</c:v>
                </c:pt>
                <c:pt idx="67">
                  <c:v>-79.297136080000001</c:v>
                </c:pt>
                <c:pt idx="68">
                  <c:v>-79.278522519999996</c:v>
                </c:pt>
                <c:pt idx="69">
                  <c:v>-79.261367419999999</c:v>
                </c:pt>
                <c:pt idx="70">
                  <c:v>-79.245683209999996</c:v>
                </c:pt>
                <c:pt idx="71">
                  <c:v>-79.231463360000006</c:v>
                </c:pt>
                <c:pt idx="72">
                  <c:v>-79.218731109999993</c:v>
                </c:pt>
                <c:pt idx="73">
                  <c:v>-79.207470740000005</c:v>
                </c:pt>
                <c:pt idx="74">
                  <c:v>-79.197679960000002</c:v>
                </c:pt>
                <c:pt idx="75">
                  <c:v>-79.189380479999997</c:v>
                </c:pt>
                <c:pt idx="76">
                  <c:v>-79.182557099999997</c:v>
                </c:pt>
                <c:pt idx="77">
                  <c:v>-79.177204669999995</c:v>
                </c:pt>
                <c:pt idx="78">
                  <c:v>-79.173329989999999</c:v>
                </c:pt>
                <c:pt idx="79">
                  <c:v>-79.170934399999993</c:v>
                </c:pt>
                <c:pt idx="80">
                  <c:v>-79.170011610000003</c:v>
                </c:pt>
                <c:pt idx="81">
                  <c:v>-79.170564380000002</c:v>
                </c:pt>
                <c:pt idx="82">
                  <c:v>-79.172594020000005</c:v>
                </c:pt>
                <c:pt idx="83">
                  <c:v>-79.176097069999997</c:v>
                </c:pt>
                <c:pt idx="84">
                  <c:v>-79.181082779999997</c:v>
                </c:pt>
                <c:pt idx="85">
                  <c:v>-79.187541139999993</c:v>
                </c:pt>
                <c:pt idx="86">
                  <c:v>-79.195469560000006</c:v>
                </c:pt>
                <c:pt idx="87">
                  <c:v>-79.2048877</c:v>
                </c:pt>
                <c:pt idx="88">
                  <c:v>-79.215796109999999</c:v>
                </c:pt>
                <c:pt idx="89">
                  <c:v>-79.228174989999999</c:v>
                </c:pt>
                <c:pt idx="90">
                  <c:v>-79.242027149999998</c:v>
                </c:pt>
                <c:pt idx="91">
                  <c:v>-79.257386890000006</c:v>
                </c:pt>
                <c:pt idx="92">
                  <c:v>-79.274214979999996</c:v>
                </c:pt>
                <c:pt idx="93">
                  <c:v>-79.292559920000002</c:v>
                </c:pt>
                <c:pt idx="94">
                  <c:v>-79.312378820000006</c:v>
                </c:pt>
                <c:pt idx="95">
                  <c:v>-79.333663389999998</c:v>
                </c:pt>
                <c:pt idx="96">
                  <c:v>-79.356480520000005</c:v>
                </c:pt>
                <c:pt idx="97">
                  <c:v>-79.380762950000005</c:v>
                </c:pt>
                <c:pt idx="98">
                  <c:v>-79.406524660000002</c:v>
                </c:pt>
                <c:pt idx="99">
                  <c:v>-79.43374704</c:v>
                </c:pt>
                <c:pt idx="100">
                  <c:v>-79.462444579999996</c:v>
                </c:pt>
                <c:pt idx="101">
                  <c:v>-79.492687630000006</c:v>
                </c:pt>
                <c:pt idx="102">
                  <c:v>-79.524390019999998</c:v>
                </c:pt>
                <c:pt idx="103">
                  <c:v>-79.557551950000004</c:v>
                </c:pt>
                <c:pt idx="104">
                  <c:v>-79.592453300000003</c:v>
                </c:pt>
                <c:pt idx="105">
                  <c:v>-79.628794959999993</c:v>
                </c:pt>
                <c:pt idx="106">
                  <c:v>-79.666534040000002</c:v>
                </c:pt>
                <c:pt idx="107">
                  <c:v>-79.706015399999998</c:v>
                </c:pt>
                <c:pt idx="108">
                  <c:v>-79.747073020000002</c:v>
                </c:pt>
                <c:pt idx="109">
                  <c:v>-79.789529529999996</c:v>
                </c:pt>
                <c:pt idx="110">
                  <c:v>-79.833690689999997</c:v>
                </c:pt>
                <c:pt idx="111">
                  <c:v>-79.879344070000002</c:v>
                </c:pt>
                <c:pt idx="112">
                  <c:v>-79.926385499999995</c:v>
                </c:pt>
                <c:pt idx="113">
                  <c:v>-79.975167279999994</c:v>
                </c:pt>
                <c:pt idx="114">
                  <c:v>-80.025507090000005</c:v>
                </c:pt>
                <c:pt idx="115">
                  <c:v>-80.077266089999995</c:v>
                </c:pt>
                <c:pt idx="116">
                  <c:v>-80.130394699999997</c:v>
                </c:pt>
                <c:pt idx="117">
                  <c:v>-80.184967159999999</c:v>
                </c:pt>
                <c:pt idx="118">
                  <c:v>-80.241189009999999</c:v>
                </c:pt>
                <c:pt idx="119">
                  <c:v>-80.298990660000001</c:v>
                </c:pt>
                <c:pt idx="120">
                  <c:v>-80.358139410000007</c:v>
                </c:pt>
                <c:pt idx="121">
                  <c:v>-80.418788599999999</c:v>
                </c:pt>
                <c:pt idx="122">
                  <c:v>-80.481138639999998</c:v>
                </c:pt>
                <c:pt idx="123">
                  <c:v>-80.54481887</c:v>
                </c:pt>
                <c:pt idx="124">
                  <c:v>-80.609857550000001</c:v>
                </c:pt>
                <c:pt idx="125">
                  <c:v>-80.677358359999999</c:v>
                </c:pt>
                <c:pt idx="126">
                  <c:v>-80.746214100000003</c:v>
                </c:pt>
                <c:pt idx="127">
                  <c:v>-80.816451459999996</c:v>
                </c:pt>
                <c:pt idx="128">
                  <c:v>-80.887861670000007</c:v>
                </c:pt>
                <c:pt idx="129">
                  <c:v>-80.961117020000003</c:v>
                </c:pt>
                <c:pt idx="130">
                  <c:v>-81.036547659999997</c:v>
                </c:pt>
                <c:pt idx="131">
                  <c:v>-81.113293060000004</c:v>
                </c:pt>
                <c:pt idx="132">
                  <c:v>-81.191178809999997</c:v>
                </c:pt>
                <c:pt idx="133">
                  <c:v>-81.270950010000007</c:v>
                </c:pt>
                <c:pt idx="134">
                  <c:v>-81.352659439999996</c:v>
                </c:pt>
                <c:pt idx="135">
                  <c:v>-81.435596349999997</c:v>
                </c:pt>
                <c:pt idx="136">
                  <c:v>-81.519623690000003</c:v>
                </c:pt>
                <c:pt idx="137">
                  <c:v>-81.605434630000005</c:v>
                </c:pt>
                <c:pt idx="138">
                  <c:v>-81.692499729999994</c:v>
                </c:pt>
                <c:pt idx="139">
                  <c:v>-81.780601669999996</c:v>
                </c:pt>
                <c:pt idx="140">
                  <c:v>-81.870720770000005</c:v>
                </c:pt>
                <c:pt idx="141">
                  <c:v>-81.9621073</c:v>
                </c:pt>
                <c:pt idx="142">
                  <c:v>-82.054479970000003</c:v>
                </c:pt>
                <c:pt idx="143">
                  <c:v>-82.148255469999995</c:v>
                </c:pt>
                <c:pt idx="144">
                  <c:v>-82.242972109999997</c:v>
                </c:pt>
                <c:pt idx="145">
                  <c:v>-82.339319860000003</c:v>
                </c:pt>
                <c:pt idx="146">
                  <c:v>-82.436365190000004</c:v>
                </c:pt>
                <c:pt idx="147">
                  <c:v>-82.53462614</c:v>
                </c:pt>
                <c:pt idx="148">
                  <c:v>-82.634191999999999</c:v>
                </c:pt>
                <c:pt idx="149">
                  <c:v>-82.734370839999997</c:v>
                </c:pt>
                <c:pt idx="150">
                  <c:v>-82.835670300000004</c:v>
                </c:pt>
                <c:pt idx="151">
                  <c:v>-82.93752001</c:v>
                </c:pt>
                <c:pt idx="152">
                  <c:v>-83.039936749999995</c:v>
                </c:pt>
                <c:pt idx="153">
                  <c:v>-83.141731649999997</c:v>
                </c:pt>
                <c:pt idx="154">
                  <c:v>-83.243963800000003</c:v>
                </c:pt>
                <c:pt idx="155">
                  <c:v>-83.343485290000004</c:v>
                </c:pt>
                <c:pt idx="156">
                  <c:v>-83.44225059</c:v>
                </c:pt>
                <c:pt idx="157">
                  <c:v>-83.541327260000003</c:v>
                </c:pt>
                <c:pt idx="158">
                  <c:v>-83.639574379999999</c:v>
                </c:pt>
                <c:pt idx="159">
                  <c:v>-83.731862379999995</c:v>
                </c:pt>
                <c:pt idx="160">
                  <c:v>-83.82414747</c:v>
                </c:pt>
                <c:pt idx="161">
                  <c:v>-83.916601150000005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E2-40B8-82B9-600F632D5E5F}"/>
            </c:ext>
          </c:extLst>
        </c:ser>
        <c:ser>
          <c:idx val="3"/>
          <c:order val="3"/>
          <c:marker>
            <c:symbol val="none"/>
          </c:marker>
          <c:xVal>
            <c:numRef>
              <c:f>BeachMarksvsPrediction!$K$9:$K$200</c:f>
              <c:numCache>
                <c:formatCode>0.00E+00</c:formatCode>
                <c:ptCount val="192"/>
                <c:pt idx="0">
                  <c:v>8.5601942179999995</c:v>
                </c:pt>
                <c:pt idx="1">
                  <c:v>8.5460209379999998</c:v>
                </c:pt>
                <c:pt idx="2">
                  <c:v>8.5239828440000007</c:v>
                </c:pt>
                <c:pt idx="3">
                  <c:v>8.4990911899999997</c:v>
                </c:pt>
                <c:pt idx="4">
                  <c:v>8.4687736509999993</c:v>
                </c:pt>
                <c:pt idx="5">
                  <c:v>8.4345223229999995</c:v>
                </c:pt>
                <c:pt idx="6">
                  <c:v>8.3958845800000006</c:v>
                </c:pt>
                <c:pt idx="7">
                  <c:v>8.3529714269999999</c:v>
                </c:pt>
                <c:pt idx="8">
                  <c:v>8.3061173620000002</c:v>
                </c:pt>
                <c:pt idx="9">
                  <c:v>8.2556919030000007</c:v>
                </c:pt>
                <c:pt idx="10">
                  <c:v>8.2021498590000004</c:v>
                </c:pt>
                <c:pt idx="11">
                  <c:v>8.1456458460000007</c:v>
                </c:pt>
                <c:pt idx="12">
                  <c:v>8.0862812149999996</c:v>
                </c:pt>
                <c:pt idx="13">
                  <c:v>8.0241494010000007</c:v>
                </c:pt>
                <c:pt idx="14">
                  <c:v>7.959314472</c:v>
                </c:pt>
                <c:pt idx="15">
                  <c:v>7.8918443040000001</c:v>
                </c:pt>
                <c:pt idx="16">
                  <c:v>7.821812736</c:v>
                </c:pt>
                <c:pt idx="17">
                  <c:v>7.7493797960000004</c:v>
                </c:pt>
                <c:pt idx="18">
                  <c:v>7.674541412</c:v>
                </c:pt>
                <c:pt idx="19">
                  <c:v>7.5973667650000003</c:v>
                </c:pt>
                <c:pt idx="20">
                  <c:v>7.5179623280000003</c:v>
                </c:pt>
                <c:pt idx="21">
                  <c:v>7.4362930660000002</c:v>
                </c:pt>
                <c:pt idx="22">
                  <c:v>7.3524553480000003</c:v>
                </c:pt>
                <c:pt idx="23">
                  <c:v>7.266485876</c:v>
                </c:pt>
                <c:pt idx="24">
                  <c:v>7.1783395900000002</c:v>
                </c:pt>
                <c:pt idx="25">
                  <c:v>7.0882097269999997</c:v>
                </c:pt>
                <c:pt idx="26">
                  <c:v>6.9960831140000002</c:v>
                </c:pt>
                <c:pt idx="27">
                  <c:v>6.9019619790000002</c:v>
                </c:pt>
                <c:pt idx="28">
                  <c:v>6.8059022069999999</c:v>
                </c:pt>
                <c:pt idx="29">
                  <c:v>6.7079276180000003</c:v>
                </c:pt>
                <c:pt idx="30">
                  <c:v>6.6081928440000004</c:v>
                </c:pt>
                <c:pt idx="31">
                  <c:v>6.5065428929999998</c:v>
                </c:pt>
                <c:pt idx="32">
                  <c:v>6.4030909510000003</c:v>
                </c:pt>
                <c:pt idx="33">
                  <c:v>6.2978924259999998</c:v>
                </c:pt>
                <c:pt idx="34">
                  <c:v>6.1909659330000002</c:v>
                </c:pt>
                <c:pt idx="35">
                  <c:v>6.0824734920000001</c:v>
                </c:pt>
                <c:pt idx="36">
                  <c:v>5.9723071570000004</c:v>
                </c:pt>
                <c:pt idx="37">
                  <c:v>5.8605973789999997</c:v>
                </c:pt>
                <c:pt idx="38">
                  <c:v>5.7473243470000002</c:v>
                </c:pt>
                <c:pt idx="39">
                  <c:v>5.6323937769999999</c:v>
                </c:pt>
                <c:pt idx="40">
                  <c:v>5.5161631619999998</c:v>
                </c:pt>
                <c:pt idx="41">
                  <c:v>5.3983795969999999</c:v>
                </c:pt>
                <c:pt idx="42">
                  <c:v>5.2793070489999998</c:v>
                </c:pt>
                <c:pt idx="43">
                  <c:v>5.1588337170000003</c:v>
                </c:pt>
                <c:pt idx="44">
                  <c:v>5.0369485630000002</c:v>
                </c:pt>
                <c:pt idx="45">
                  <c:v>4.9137597389999996</c:v>
                </c:pt>
                <c:pt idx="46">
                  <c:v>4.7893018559999998</c:v>
                </c:pt>
                <c:pt idx="47">
                  <c:v>4.6636444949999998</c:v>
                </c:pt>
                <c:pt idx="48">
                  <c:v>4.5368108749999996</c:v>
                </c:pt>
                <c:pt idx="49">
                  <c:v>4.4089730500000002</c:v>
                </c:pt>
                <c:pt idx="50">
                  <c:v>4.279903698</c:v>
                </c:pt>
                <c:pt idx="51">
                  <c:v>4.1497705539999998</c:v>
                </c:pt>
                <c:pt idx="52">
                  <c:v>4.018619857</c:v>
                </c:pt>
                <c:pt idx="53">
                  <c:v>3.8864763899999999</c:v>
                </c:pt>
                <c:pt idx="54">
                  <c:v>3.7535247360000001</c:v>
                </c:pt>
                <c:pt idx="55">
                  <c:v>3.6195338509999999</c:v>
                </c:pt>
                <c:pt idx="56">
                  <c:v>3.4845893459999999</c:v>
                </c:pt>
                <c:pt idx="57">
                  <c:v>3.3487859609999999</c:v>
                </c:pt>
                <c:pt idx="58">
                  <c:v>3.2121833909999999</c:v>
                </c:pt>
                <c:pt idx="59">
                  <c:v>3.0747962150000001</c:v>
                </c:pt>
                <c:pt idx="60">
                  <c:v>2.9368176419999998</c:v>
                </c:pt>
                <c:pt idx="61">
                  <c:v>2.7981307910000002</c:v>
                </c:pt>
                <c:pt idx="62">
                  <c:v>2.6587985600000001</c:v>
                </c:pt>
                <c:pt idx="63">
                  <c:v>2.5188407879999999</c:v>
                </c:pt>
                <c:pt idx="64">
                  <c:v>2.3781500950000001</c:v>
                </c:pt>
                <c:pt idx="65">
                  <c:v>2.2370078069999999</c:v>
                </c:pt>
                <c:pt idx="66">
                  <c:v>2.0953760510000001</c:v>
                </c:pt>
                <c:pt idx="67">
                  <c:v>1.953238719</c:v>
                </c:pt>
                <c:pt idx="68">
                  <c:v>1.810658176</c:v>
                </c:pt>
                <c:pt idx="69">
                  <c:v>1.6676480730000001</c:v>
                </c:pt>
                <c:pt idx="70">
                  <c:v>1.5244058549999999</c:v>
                </c:pt>
                <c:pt idx="71">
                  <c:v>1.38068612</c:v>
                </c:pt>
                <c:pt idx="72">
                  <c:v>1.2366298739999999</c:v>
                </c:pt>
                <c:pt idx="73">
                  <c:v>1.092299073</c:v>
                </c:pt>
                <c:pt idx="74">
                  <c:v>0.94770635609999998</c:v>
                </c:pt>
                <c:pt idx="75">
                  <c:v>0.80305023980000001</c:v>
                </c:pt>
                <c:pt idx="76">
                  <c:v>0.65816208870000004</c:v>
                </c:pt>
                <c:pt idx="77">
                  <c:v>0.51318772040000005</c:v>
                </c:pt>
                <c:pt idx="78">
                  <c:v>0.36808048430000001</c:v>
                </c:pt>
                <c:pt idx="79">
                  <c:v>0.22270521700000001</c:v>
                </c:pt>
                <c:pt idx="80">
                  <c:v>7.7492982340000002E-2</c:v>
                </c:pt>
                <c:pt idx="81">
                  <c:v>-6.7846522440000001E-2</c:v>
                </c:pt>
                <c:pt idx="82">
                  <c:v>-0.21328320680000001</c:v>
                </c:pt>
                <c:pt idx="83">
                  <c:v>-0.35863416609999998</c:v>
                </c:pt>
                <c:pt idx="84">
                  <c:v>-0.50374980039999995</c:v>
                </c:pt>
                <c:pt idx="85">
                  <c:v>-0.64897165990000005</c:v>
                </c:pt>
                <c:pt idx="86">
                  <c:v>-0.79405803389999996</c:v>
                </c:pt>
                <c:pt idx="87">
                  <c:v>-0.93875145240000002</c:v>
                </c:pt>
                <c:pt idx="88">
                  <c:v>-1.083301847</c:v>
                </c:pt>
                <c:pt idx="89">
                  <c:v>-1.2276708510000001</c:v>
                </c:pt>
                <c:pt idx="90">
                  <c:v>-1.3718042560000001</c:v>
                </c:pt>
                <c:pt idx="91">
                  <c:v>-1.515654984</c:v>
                </c:pt>
                <c:pt idx="92">
                  <c:v>-1.6591634390000001</c:v>
                </c:pt>
                <c:pt idx="93">
                  <c:v>-1.8022911129999999</c:v>
                </c:pt>
                <c:pt idx="94">
                  <c:v>-1.9447527819999999</c:v>
                </c:pt>
                <c:pt idx="95">
                  <c:v>-2.0868103100000002</c:v>
                </c:pt>
                <c:pt idx="96">
                  <c:v>-2.228501971</c:v>
                </c:pt>
                <c:pt idx="97">
                  <c:v>-2.3695902100000001</c:v>
                </c:pt>
                <c:pt idx="98">
                  <c:v>-2.5101580590000001</c:v>
                </c:pt>
                <c:pt idx="99">
                  <c:v>-2.650264398</c:v>
                </c:pt>
                <c:pt idx="100">
                  <c:v>-2.7897150709999998</c:v>
                </c:pt>
                <c:pt idx="101">
                  <c:v>-2.9285688190000001</c:v>
                </c:pt>
                <c:pt idx="102">
                  <c:v>-3.0667339400000002</c:v>
                </c:pt>
                <c:pt idx="103">
                  <c:v>-3.2041705550000001</c:v>
                </c:pt>
                <c:pt idx="104">
                  <c:v>-3.3406021030000002</c:v>
                </c:pt>
                <c:pt idx="105">
                  <c:v>-3.47627497</c:v>
                </c:pt>
                <c:pt idx="106">
                  <c:v>-3.6112178159999999</c:v>
                </c:pt>
                <c:pt idx="107">
                  <c:v>-3.7451971020000001</c:v>
                </c:pt>
                <c:pt idx="108">
                  <c:v>-3.87828996</c:v>
                </c:pt>
                <c:pt idx="109">
                  <c:v>-4.0105526129999998</c:v>
                </c:pt>
                <c:pt idx="110">
                  <c:v>-4.1417986539999996</c:v>
                </c:pt>
                <c:pt idx="111">
                  <c:v>-4.2719967309999998</c:v>
                </c:pt>
                <c:pt idx="112">
                  <c:v>-4.4010486870000003</c:v>
                </c:pt>
                <c:pt idx="113">
                  <c:v>-4.5290229220000002</c:v>
                </c:pt>
                <c:pt idx="114">
                  <c:v>-4.655967757</c:v>
                </c:pt>
                <c:pt idx="115">
                  <c:v>-4.7817014889999996</c:v>
                </c:pt>
                <c:pt idx="116">
                  <c:v>-4.9062479669999997</c:v>
                </c:pt>
                <c:pt idx="117">
                  <c:v>-5.0294313180000003</c:v>
                </c:pt>
                <c:pt idx="118">
                  <c:v>-5.1513469030000003</c:v>
                </c:pt>
                <c:pt idx="119">
                  <c:v>-5.2719213949999997</c:v>
                </c:pt>
                <c:pt idx="120">
                  <c:v>-5.3912298620000003</c:v>
                </c:pt>
                <c:pt idx="121">
                  <c:v>-5.5091318830000002</c:v>
                </c:pt>
                <c:pt idx="122">
                  <c:v>-5.6255954419999998</c:v>
                </c:pt>
                <c:pt idx="123">
                  <c:v>-5.7405755310000002</c:v>
                </c:pt>
                <c:pt idx="124">
                  <c:v>-5.8538315929999998</c:v>
                </c:pt>
                <c:pt idx="125">
                  <c:v>-5.9655622690000003</c:v>
                </c:pt>
                <c:pt idx="126">
                  <c:v>-6.0757812649999998</c:v>
                </c:pt>
                <c:pt idx="127">
                  <c:v>-6.184289315</c:v>
                </c:pt>
                <c:pt idx="128">
                  <c:v>-6.2911411639999999</c:v>
                </c:pt>
                <c:pt idx="129">
                  <c:v>-6.3963735010000002</c:v>
                </c:pt>
                <c:pt idx="130">
                  <c:v>-6.499831983</c:v>
                </c:pt>
                <c:pt idx="131">
                  <c:v>-6.6014852399999997</c:v>
                </c:pt>
                <c:pt idx="132">
                  <c:v>-6.7012472000000001</c:v>
                </c:pt>
                <c:pt idx="133">
                  <c:v>-6.7991604819999996</c:v>
                </c:pt>
                <c:pt idx="134">
                  <c:v>-6.8952516140000002</c:v>
                </c:pt>
                <c:pt idx="135">
                  <c:v>-6.9893759190000004</c:v>
                </c:pt>
                <c:pt idx="136">
                  <c:v>-7.0815420969999998</c:v>
                </c:pt>
                <c:pt idx="137">
                  <c:v>-7.1716081960000002</c:v>
                </c:pt>
                <c:pt idx="138">
                  <c:v>-7.2596328720000001</c:v>
                </c:pt>
                <c:pt idx="139">
                  <c:v>-7.34554493</c:v>
                </c:pt>
                <c:pt idx="140">
                  <c:v>-7.4293760649999996</c:v>
                </c:pt>
                <c:pt idx="141">
                  <c:v>-7.5109522420000001</c:v>
                </c:pt>
                <c:pt idx="142">
                  <c:v>-7.5902284529999999</c:v>
                </c:pt>
                <c:pt idx="143">
                  <c:v>-7.6672191410000003</c:v>
                </c:pt>
                <c:pt idx="144">
                  <c:v>-7.7419231010000003</c:v>
                </c:pt>
                <c:pt idx="145">
                  <c:v>-7.8142011150000004</c:v>
                </c:pt>
                <c:pt idx="146">
                  <c:v>-7.8840235359999999</c:v>
                </c:pt>
                <c:pt idx="147">
                  <c:v>-7.9512254640000002</c:v>
                </c:pt>
                <c:pt idx="148">
                  <c:v>-8.0157750249999999</c:v>
                </c:pt>
                <c:pt idx="149">
                  <c:v>-8.0775392650000004</c:v>
                </c:pt>
                <c:pt idx="150">
                  <c:v>-8.136470654</c:v>
                </c:pt>
                <c:pt idx="151">
                  <c:v>-8.1924222659999995</c:v>
                </c:pt>
                <c:pt idx="152">
                  <c:v>-8.2452939930000007</c:v>
                </c:pt>
                <c:pt idx="153">
                  <c:v>-8.2950313659999999</c:v>
                </c:pt>
                <c:pt idx="154">
                  <c:v>-8.3413664789999995</c:v>
                </c:pt>
                <c:pt idx="155">
                  <c:v>-8.3838619770000005</c:v>
                </c:pt>
                <c:pt idx="156">
                  <c:v>-8.4217663340000009</c:v>
                </c:pt>
                <c:pt idx="157">
                  <c:v>-8.4542836920000006</c:v>
                </c:pt>
                <c:pt idx="158">
                  <c:v>-8.4810919800000004</c:v>
                </c:pt>
                <c:pt idx="159">
                  <c:v>-8.5032965649999994</c:v>
                </c:pt>
                <c:pt idx="160">
                  <c:v>-8.5179038649999992</c:v>
                </c:pt>
                <c:pt idx="161">
                  <c:v>-8.5250266270000008</c:v>
                </c:pt>
                <c:pt idx="162">
                  <c:v>-8.5319692420000006</c:v>
                </c:pt>
              </c:numCache>
            </c:numRef>
          </c:xVal>
          <c:yVal>
            <c:numRef>
              <c:f>BeachMarksvsPrediction!$L$9:$L$200</c:f>
              <c:numCache>
                <c:formatCode>0.00E+00</c:formatCode>
                <c:ptCount val="192"/>
                <c:pt idx="0">
                  <c:v>-83.71347308</c:v>
                </c:pt>
                <c:pt idx="1">
                  <c:v>-83.619433389999998</c:v>
                </c:pt>
                <c:pt idx="2">
                  <c:v>-83.487153849999999</c:v>
                </c:pt>
                <c:pt idx="3">
                  <c:v>-83.355315680000004</c:v>
                </c:pt>
                <c:pt idx="4">
                  <c:v>-83.213020459999996</c:v>
                </c:pt>
                <c:pt idx="5">
                  <c:v>-83.071792299999998</c:v>
                </c:pt>
                <c:pt idx="6">
                  <c:v>-82.931643660000006</c:v>
                </c:pt>
                <c:pt idx="7">
                  <c:v>-82.792868679999998</c:v>
                </c:pt>
                <c:pt idx="8">
                  <c:v>-82.655337349999996</c:v>
                </c:pt>
                <c:pt idx="9">
                  <c:v>-82.518869859999995</c:v>
                </c:pt>
                <c:pt idx="10">
                  <c:v>-82.383772410000006</c:v>
                </c:pt>
                <c:pt idx="11">
                  <c:v>-82.249907680000007</c:v>
                </c:pt>
                <c:pt idx="12">
                  <c:v>-82.117262690000004</c:v>
                </c:pt>
                <c:pt idx="13">
                  <c:v>-81.985898449999993</c:v>
                </c:pt>
                <c:pt idx="14">
                  <c:v>-81.855829369999995</c:v>
                </c:pt>
                <c:pt idx="15">
                  <c:v>-81.727075389999996</c:v>
                </c:pt>
                <c:pt idx="16">
                  <c:v>-81.599652320000004</c:v>
                </c:pt>
                <c:pt idx="17">
                  <c:v>-81.473716109999998</c:v>
                </c:pt>
                <c:pt idx="18">
                  <c:v>-81.349154549999994</c:v>
                </c:pt>
                <c:pt idx="19">
                  <c:v>-81.226010000000002</c:v>
                </c:pt>
                <c:pt idx="20">
                  <c:v>-81.104390170000002</c:v>
                </c:pt>
                <c:pt idx="21">
                  <c:v>-80.984193869999999</c:v>
                </c:pt>
                <c:pt idx="22">
                  <c:v>-80.865517479999994</c:v>
                </c:pt>
                <c:pt idx="23">
                  <c:v>-80.748370379999997</c:v>
                </c:pt>
                <c:pt idx="24">
                  <c:v>-80.632659930000003</c:v>
                </c:pt>
                <c:pt idx="25">
                  <c:v>-80.518618450000005</c:v>
                </c:pt>
                <c:pt idx="26">
                  <c:v>-80.406220750000003</c:v>
                </c:pt>
                <c:pt idx="27">
                  <c:v>-80.295459219999998</c:v>
                </c:pt>
                <c:pt idx="28">
                  <c:v>-80.186383660000004</c:v>
                </c:pt>
                <c:pt idx="29">
                  <c:v>-80.079003369999995</c:v>
                </c:pt>
                <c:pt idx="30">
                  <c:v>-79.973460979999999</c:v>
                </c:pt>
                <c:pt idx="31">
                  <c:v>-79.869576390000006</c:v>
                </c:pt>
                <c:pt idx="32">
                  <c:v>-79.767455049999995</c:v>
                </c:pt>
                <c:pt idx="33">
                  <c:v>-79.667143569999993</c:v>
                </c:pt>
                <c:pt idx="34">
                  <c:v>-79.568652779999994</c:v>
                </c:pt>
                <c:pt idx="35">
                  <c:v>-79.47211385</c:v>
                </c:pt>
                <c:pt idx="36">
                  <c:v>-79.377407959999999</c:v>
                </c:pt>
                <c:pt idx="37">
                  <c:v>-79.284623100000005</c:v>
                </c:pt>
                <c:pt idx="38">
                  <c:v>-79.193725439999994</c:v>
                </c:pt>
                <c:pt idx="39">
                  <c:v>-79.104631220000002</c:v>
                </c:pt>
                <c:pt idx="40">
                  <c:v>-79.017596150000003</c:v>
                </c:pt>
                <c:pt idx="41">
                  <c:v>-78.932422430000003</c:v>
                </c:pt>
                <c:pt idx="42">
                  <c:v>-78.849294159999999</c:v>
                </c:pt>
                <c:pt idx="43">
                  <c:v>-78.768131010000005</c:v>
                </c:pt>
                <c:pt idx="44">
                  <c:v>-78.688929110000004</c:v>
                </c:pt>
                <c:pt idx="45">
                  <c:v>-78.61175326</c:v>
                </c:pt>
                <c:pt idx="46">
                  <c:v>-78.536608419999993</c:v>
                </c:pt>
                <c:pt idx="47">
                  <c:v>-78.46351559</c:v>
                </c:pt>
                <c:pt idx="48">
                  <c:v>-78.392474000000007</c:v>
                </c:pt>
                <c:pt idx="49">
                  <c:v>-78.323569019999994</c:v>
                </c:pt>
                <c:pt idx="50">
                  <c:v>-78.256678449999995</c:v>
                </c:pt>
                <c:pt idx="51">
                  <c:v>-78.191892730000006</c:v>
                </c:pt>
                <c:pt idx="52">
                  <c:v>-78.129225829999996</c:v>
                </c:pt>
                <c:pt idx="53">
                  <c:v>-78.068669270000001</c:v>
                </c:pt>
                <c:pt idx="54">
                  <c:v>-78.010277529999996</c:v>
                </c:pt>
                <c:pt idx="55">
                  <c:v>-77.953930240000005</c:v>
                </c:pt>
                <c:pt idx="56">
                  <c:v>-77.899663039999993</c:v>
                </c:pt>
                <c:pt idx="57">
                  <c:v>-77.847521450000002</c:v>
                </c:pt>
                <c:pt idx="58">
                  <c:v>-77.797530570000006</c:v>
                </c:pt>
                <c:pt idx="59">
                  <c:v>-77.749690119999997</c:v>
                </c:pt>
                <c:pt idx="60">
                  <c:v>-77.704056170000001</c:v>
                </c:pt>
                <c:pt idx="61">
                  <c:v>-77.660581019999995</c:v>
                </c:pt>
                <c:pt idx="62">
                  <c:v>-77.619271420000004</c:v>
                </c:pt>
                <c:pt idx="63">
                  <c:v>-77.580116360000005</c:v>
                </c:pt>
                <c:pt idx="64">
                  <c:v>-77.543076970000001</c:v>
                </c:pt>
                <c:pt idx="65">
                  <c:v>-77.508222889999999</c:v>
                </c:pt>
                <c:pt idx="66">
                  <c:v>-77.475541140000004</c:v>
                </c:pt>
                <c:pt idx="67">
                  <c:v>-77.44502919</c:v>
                </c:pt>
                <c:pt idx="68">
                  <c:v>-77.416694770000007</c:v>
                </c:pt>
                <c:pt idx="69">
                  <c:v>-77.39052701</c:v>
                </c:pt>
                <c:pt idx="70">
                  <c:v>-77.366548620000003</c:v>
                </c:pt>
                <c:pt idx="71">
                  <c:v>-77.344721079999999</c:v>
                </c:pt>
                <c:pt idx="72">
                  <c:v>-77.325075429999998</c:v>
                </c:pt>
                <c:pt idx="73">
                  <c:v>-77.30761622</c:v>
                </c:pt>
                <c:pt idx="74">
                  <c:v>-77.292327549999996</c:v>
                </c:pt>
                <c:pt idx="75">
                  <c:v>-77.279210610000007</c:v>
                </c:pt>
                <c:pt idx="76">
                  <c:v>-77.268241570000001</c:v>
                </c:pt>
                <c:pt idx="77">
                  <c:v>-77.259432790000005</c:v>
                </c:pt>
                <c:pt idx="78">
                  <c:v>-77.252791759999994</c:v>
                </c:pt>
                <c:pt idx="79">
                  <c:v>-77.248330179999996</c:v>
                </c:pt>
                <c:pt idx="80">
                  <c:v>-77.246072459999993</c:v>
                </c:pt>
                <c:pt idx="81">
                  <c:v>-77.246016330000003</c:v>
                </c:pt>
                <c:pt idx="82">
                  <c:v>-77.248162590000007</c:v>
                </c:pt>
                <c:pt idx="83">
                  <c:v>-77.252485930000006</c:v>
                </c:pt>
                <c:pt idx="84">
                  <c:v>-77.258974519999995</c:v>
                </c:pt>
                <c:pt idx="85">
                  <c:v>-77.267658580000003</c:v>
                </c:pt>
                <c:pt idx="86">
                  <c:v>-77.278536919999993</c:v>
                </c:pt>
                <c:pt idx="87">
                  <c:v>-77.291578639999997</c:v>
                </c:pt>
                <c:pt idx="88">
                  <c:v>-77.306801590000006</c:v>
                </c:pt>
                <c:pt idx="89">
                  <c:v>-77.324210870000002</c:v>
                </c:pt>
                <c:pt idx="90">
                  <c:v>-77.343803019999996</c:v>
                </c:pt>
                <c:pt idx="91">
                  <c:v>-77.365574080000002</c:v>
                </c:pt>
                <c:pt idx="92">
                  <c:v>-77.389518879999997</c:v>
                </c:pt>
                <c:pt idx="93">
                  <c:v>-77.415637140000001</c:v>
                </c:pt>
                <c:pt idx="94">
                  <c:v>-77.443877540000003</c:v>
                </c:pt>
                <c:pt idx="95">
                  <c:v>-77.474295810000001</c:v>
                </c:pt>
                <c:pt idx="96">
                  <c:v>-77.506908159999995</c:v>
                </c:pt>
                <c:pt idx="97">
                  <c:v>-77.541661340000005</c:v>
                </c:pt>
                <c:pt idx="98">
                  <c:v>-77.578577629999998</c:v>
                </c:pt>
                <c:pt idx="99">
                  <c:v>-77.617687559999993</c:v>
                </c:pt>
                <c:pt idx="100">
                  <c:v>-77.658952369999994</c:v>
                </c:pt>
                <c:pt idx="101">
                  <c:v>-77.702393499999999</c:v>
                </c:pt>
                <c:pt idx="102">
                  <c:v>-77.747988609999993</c:v>
                </c:pt>
                <c:pt idx="103">
                  <c:v>-77.795731200000006</c:v>
                </c:pt>
                <c:pt idx="104">
                  <c:v>-77.845528389999998</c:v>
                </c:pt>
                <c:pt idx="105">
                  <c:v>-77.897479930000003</c:v>
                </c:pt>
                <c:pt idx="106">
                  <c:v>-77.951618589999995</c:v>
                </c:pt>
                <c:pt idx="107">
                  <c:v>-78.007865339999995</c:v>
                </c:pt>
                <c:pt idx="108">
                  <c:v>-78.066251100000002</c:v>
                </c:pt>
                <c:pt idx="109">
                  <c:v>-78.126802249999997</c:v>
                </c:pt>
                <c:pt idx="110">
                  <c:v>-78.189445919999997</c:v>
                </c:pt>
                <c:pt idx="111">
                  <c:v>-78.254180980000001</c:v>
                </c:pt>
                <c:pt idx="112">
                  <c:v>-78.320974230000004</c:v>
                </c:pt>
                <c:pt idx="113">
                  <c:v>-78.389871229999997</c:v>
                </c:pt>
                <c:pt idx="114">
                  <c:v>-78.460909639999997</c:v>
                </c:pt>
                <c:pt idx="115">
                  <c:v>-78.534001200000006</c:v>
                </c:pt>
                <c:pt idx="116">
                  <c:v>-78.609172400000006</c:v>
                </c:pt>
                <c:pt idx="117">
                  <c:v>-78.686332829999998</c:v>
                </c:pt>
                <c:pt idx="118">
                  <c:v>-78.765548699999997</c:v>
                </c:pt>
                <c:pt idx="119">
                  <c:v>-78.846768749999995</c:v>
                </c:pt>
                <c:pt idx="120">
                  <c:v>-78.930040539999993</c:v>
                </c:pt>
                <c:pt idx="121">
                  <c:v>-79.015279179999993</c:v>
                </c:pt>
                <c:pt idx="122">
                  <c:v>-79.102478770000005</c:v>
                </c:pt>
                <c:pt idx="123">
                  <c:v>-79.191623410000005</c:v>
                </c:pt>
                <c:pt idx="124">
                  <c:v>-79.282537689999998</c:v>
                </c:pt>
                <c:pt idx="125">
                  <c:v>-79.375388970000003</c:v>
                </c:pt>
                <c:pt idx="126">
                  <c:v>-79.470211699999993</c:v>
                </c:pt>
                <c:pt idx="127">
                  <c:v>-79.566851040000003</c:v>
                </c:pt>
                <c:pt idx="128">
                  <c:v>-79.665361439999998</c:v>
                </c:pt>
                <c:pt idx="129">
                  <c:v>-79.765785609999995</c:v>
                </c:pt>
                <c:pt idx="130">
                  <c:v>-79.867986900000005</c:v>
                </c:pt>
                <c:pt idx="131">
                  <c:v>-79.971947450000002</c:v>
                </c:pt>
                <c:pt idx="132">
                  <c:v>-80.07759926</c:v>
                </c:pt>
                <c:pt idx="133">
                  <c:v>-80.185005959999998</c:v>
                </c:pt>
                <c:pt idx="134">
                  <c:v>-80.29421653</c:v>
                </c:pt>
                <c:pt idx="135">
                  <c:v>-80.405081170000003</c:v>
                </c:pt>
                <c:pt idx="136">
                  <c:v>-80.517628650000006</c:v>
                </c:pt>
                <c:pt idx="137">
                  <c:v>-80.63171183</c:v>
                </c:pt>
                <c:pt idx="138">
                  <c:v>-80.747423620000006</c:v>
                </c:pt>
                <c:pt idx="139">
                  <c:v>-80.864696870000003</c:v>
                </c:pt>
                <c:pt idx="140">
                  <c:v>-80.983608689999997</c:v>
                </c:pt>
                <c:pt idx="141">
                  <c:v>-81.103960749999999</c:v>
                </c:pt>
                <c:pt idx="142">
                  <c:v>-81.225731609999997</c:v>
                </c:pt>
                <c:pt idx="143">
                  <c:v>-81.348994509999997</c:v>
                </c:pt>
                <c:pt idx="144">
                  <c:v>-81.473805810000002</c:v>
                </c:pt>
                <c:pt idx="145">
                  <c:v>-81.599997400000007</c:v>
                </c:pt>
                <c:pt idx="146">
                  <c:v>-81.727607829999997</c:v>
                </c:pt>
                <c:pt idx="147">
                  <c:v>-81.856482979999996</c:v>
                </c:pt>
                <c:pt idx="148">
                  <c:v>-81.986747730000005</c:v>
                </c:pt>
                <c:pt idx="149">
                  <c:v>-82.118341920000006</c:v>
                </c:pt>
                <c:pt idx="150">
                  <c:v>-82.251355820000001</c:v>
                </c:pt>
                <c:pt idx="151">
                  <c:v>-82.38561387</c:v>
                </c:pt>
                <c:pt idx="152">
                  <c:v>-82.520986339999993</c:v>
                </c:pt>
                <c:pt idx="153">
                  <c:v>-82.657580339999996</c:v>
                </c:pt>
                <c:pt idx="154">
                  <c:v>-82.795351629999999</c:v>
                </c:pt>
                <c:pt idx="155">
                  <c:v>-82.934475340000006</c:v>
                </c:pt>
                <c:pt idx="156">
                  <c:v>-83.074941109999997</c:v>
                </c:pt>
                <c:pt idx="157">
                  <c:v>-83.216700169999996</c:v>
                </c:pt>
                <c:pt idx="158">
                  <c:v>-83.359412800000001</c:v>
                </c:pt>
                <c:pt idx="159">
                  <c:v>-83.503129659999999</c:v>
                </c:pt>
                <c:pt idx="160">
                  <c:v>-83.609705500000004</c:v>
                </c:pt>
                <c:pt idx="161">
                  <c:v>-83.663018089999994</c:v>
                </c:pt>
                <c:pt idx="162">
                  <c:v>-83.716354440000003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E2-40B8-82B9-600F632D5E5F}"/>
            </c:ext>
          </c:extLst>
        </c:ser>
        <c:ser>
          <c:idx val="4"/>
          <c:order val="4"/>
          <c:marker>
            <c:symbol val="none"/>
          </c:marker>
          <c:xVal>
            <c:numRef>
              <c:f>BeachMarksvsPrediction!$N$9:$N$200</c:f>
              <c:numCache>
                <c:formatCode>0.00E+00</c:formatCode>
                <c:ptCount val="192"/>
                <c:pt idx="0">
                  <c:v>8.7044512649999994</c:v>
                </c:pt>
                <c:pt idx="1">
                  <c:v>8.6900094239999994</c:v>
                </c:pt>
                <c:pt idx="2">
                  <c:v>8.667351386</c:v>
                </c:pt>
                <c:pt idx="3">
                  <c:v>8.6417502489999993</c:v>
                </c:pt>
                <c:pt idx="4">
                  <c:v>8.6106344690000007</c:v>
                </c:pt>
                <c:pt idx="5">
                  <c:v>8.5754755940000003</c:v>
                </c:pt>
                <c:pt idx="6">
                  <c:v>8.5358324069999991</c:v>
                </c:pt>
                <c:pt idx="7">
                  <c:v>8.4918347819999997</c:v>
                </c:pt>
                <c:pt idx="8">
                  <c:v>8.4438388359999994</c:v>
                </c:pt>
                <c:pt idx="9">
                  <c:v>8.3922280889999996</c:v>
                </c:pt>
                <c:pt idx="10">
                  <c:v>8.3374645469999997</c:v>
                </c:pt>
                <c:pt idx="11">
                  <c:v>8.2796975659999994</c:v>
                </c:pt>
                <c:pt idx="12">
                  <c:v>8.2190232739999995</c:v>
                </c:pt>
                <c:pt idx="13">
                  <c:v>8.1555353830000001</c:v>
                </c:pt>
                <c:pt idx="14">
                  <c:v>8.0893033160000005</c:v>
                </c:pt>
                <c:pt idx="15">
                  <c:v>8.020403001</c:v>
                </c:pt>
                <c:pt idx="16">
                  <c:v>7.9489161319999999</c:v>
                </c:pt>
                <c:pt idx="17">
                  <c:v>7.8750105660000003</c:v>
                </c:pt>
                <c:pt idx="18">
                  <c:v>7.7986844670000002</c:v>
                </c:pt>
                <c:pt idx="19">
                  <c:v>7.7200070260000002</c:v>
                </c:pt>
                <c:pt idx="20">
                  <c:v>7.6390822700000003</c:v>
                </c:pt>
                <c:pt idx="21">
                  <c:v>7.5558669030000001</c:v>
                </c:pt>
                <c:pt idx="22">
                  <c:v>7.4704519429999996</c:v>
                </c:pt>
                <c:pt idx="23">
                  <c:v>7.3828714209999999</c:v>
                </c:pt>
                <c:pt idx="24">
                  <c:v>7.2930793740000004</c:v>
                </c:pt>
                <c:pt idx="25">
                  <c:v>7.2012773790000004</c:v>
                </c:pt>
                <c:pt idx="26">
                  <c:v>7.1074583020000004</c:v>
                </c:pt>
                <c:pt idx="27">
                  <c:v>7.0116294689999998</c:v>
                </c:pt>
                <c:pt idx="28">
                  <c:v>6.9138507960000002</c:v>
                </c:pt>
                <c:pt idx="29">
                  <c:v>6.8141474039999999</c:v>
                </c:pt>
                <c:pt idx="30">
                  <c:v>6.7126771859999996</c:v>
                </c:pt>
                <c:pt idx="31">
                  <c:v>6.6092820059999999</c:v>
                </c:pt>
                <c:pt idx="32">
                  <c:v>6.5040764449999999</c:v>
                </c:pt>
                <c:pt idx="33">
                  <c:v>6.397116316</c:v>
                </c:pt>
                <c:pt idx="34">
                  <c:v>6.2884201539999998</c:v>
                </c:pt>
                <c:pt idx="35">
                  <c:v>6.1781497060000001</c:v>
                </c:pt>
                <c:pt idx="36">
                  <c:v>6.0661889819999999</c:v>
                </c:pt>
                <c:pt idx="37">
                  <c:v>5.9526655100000001</c:v>
                </c:pt>
                <c:pt idx="38">
                  <c:v>5.8375571839999996</c:v>
                </c:pt>
                <c:pt idx="39">
                  <c:v>5.7207685130000003</c:v>
                </c:pt>
                <c:pt idx="40">
                  <c:v>5.6026646109999998</c:v>
                </c:pt>
                <c:pt idx="41">
                  <c:v>5.4829898149999998</c:v>
                </c:pt>
                <c:pt idx="42">
                  <c:v>5.3620124039999997</c:v>
                </c:pt>
                <c:pt idx="43">
                  <c:v>5.239618406</c:v>
                </c:pt>
                <c:pt idx="44">
                  <c:v>5.1157967510000004</c:v>
                </c:pt>
                <c:pt idx="45">
                  <c:v>4.9906567940000004</c:v>
                </c:pt>
                <c:pt idx="46">
                  <c:v>4.8642320139999997</c:v>
                </c:pt>
                <c:pt idx="47">
                  <c:v>4.7365911780000003</c:v>
                </c:pt>
                <c:pt idx="48">
                  <c:v>4.6077577869999997</c:v>
                </c:pt>
                <c:pt idx="49">
                  <c:v>4.477908244</c:v>
                </c:pt>
                <c:pt idx="50">
                  <c:v>4.3468132390000003</c:v>
                </c:pt>
                <c:pt idx="51">
                  <c:v>4.2146437900000002</c:v>
                </c:pt>
                <c:pt idx="52">
                  <c:v>4.0814461289999997</c:v>
                </c:pt>
                <c:pt idx="53">
                  <c:v>3.9472441659999999</c:v>
                </c:pt>
                <c:pt idx="54">
                  <c:v>3.8122241830000001</c:v>
                </c:pt>
                <c:pt idx="55">
                  <c:v>3.6761501079999999</c:v>
                </c:pt>
                <c:pt idx="56">
                  <c:v>3.5391076159999999</c:v>
                </c:pt>
                <c:pt idx="57">
                  <c:v>3.401192676</c:v>
                </c:pt>
                <c:pt idx="58">
                  <c:v>3.2624666499999999</c:v>
                </c:pt>
                <c:pt idx="59">
                  <c:v>3.1229454269999999</c:v>
                </c:pt>
                <c:pt idx="60">
                  <c:v>2.9828256519999998</c:v>
                </c:pt>
                <c:pt idx="61">
                  <c:v>2.8419878590000001</c:v>
                </c:pt>
                <c:pt idx="62">
                  <c:v>2.7004942220000001</c:v>
                </c:pt>
                <c:pt idx="63">
                  <c:v>2.5583634989999999</c:v>
                </c:pt>
                <c:pt idx="64">
                  <c:v>2.415486289</c:v>
                </c:pt>
                <c:pt idx="65">
                  <c:v>2.2721485530000001</c:v>
                </c:pt>
                <c:pt idx="66">
                  <c:v>2.1283120160000002</c:v>
                </c:pt>
                <c:pt idx="67">
                  <c:v>1.9839602629999999</c:v>
                </c:pt>
                <c:pt idx="68">
                  <c:v>1.8391565000000001</c:v>
                </c:pt>
                <c:pt idx="69">
                  <c:v>1.6939149819999999</c:v>
                </c:pt>
                <c:pt idx="70">
                  <c:v>1.5484369490000001</c:v>
                </c:pt>
                <c:pt idx="71">
                  <c:v>1.4024739100000001</c:v>
                </c:pt>
                <c:pt idx="72">
                  <c:v>1.256169503</c:v>
                </c:pt>
                <c:pt idx="73">
                  <c:v>1.109586746</c:v>
                </c:pt>
                <c:pt idx="74">
                  <c:v>0.9627382189</c:v>
                </c:pt>
                <c:pt idx="75">
                  <c:v>0.81582504079999996</c:v>
                </c:pt>
                <c:pt idx="76">
                  <c:v>0.66867548809999999</c:v>
                </c:pt>
                <c:pt idx="77">
                  <c:v>0.52143757830000004</c:v>
                </c:pt>
                <c:pt idx="78">
                  <c:v>0.37406412239999998</c:v>
                </c:pt>
                <c:pt idx="79">
                  <c:v>0.22641810379999999</c:v>
                </c:pt>
                <c:pt idx="80">
                  <c:v>7.8937560769999998E-2</c:v>
                </c:pt>
                <c:pt idx="81">
                  <c:v>-6.8672229479999999E-2</c:v>
                </c:pt>
                <c:pt idx="82">
                  <c:v>-0.2163807418</c:v>
                </c:pt>
                <c:pt idx="83">
                  <c:v>-0.36400226159999999</c:v>
                </c:pt>
                <c:pt idx="84">
                  <c:v>-0.51138469860000002</c:v>
                </c:pt>
                <c:pt idx="85">
                  <c:v>-0.65887457959999995</c:v>
                </c:pt>
                <c:pt idx="86">
                  <c:v>-0.80622617330000002</c:v>
                </c:pt>
                <c:pt idx="87">
                  <c:v>-0.95317816369999997</c:v>
                </c:pt>
                <c:pt idx="88">
                  <c:v>-1.0999849079999999</c:v>
                </c:pt>
                <c:pt idx="89">
                  <c:v>-1.246607748</c:v>
                </c:pt>
                <c:pt idx="90">
                  <c:v>-1.3929913229999999</c:v>
                </c:pt>
                <c:pt idx="91">
                  <c:v>-1.539087141</c:v>
                </c:pt>
                <c:pt idx="92">
                  <c:v>-1.684834054</c:v>
                </c:pt>
                <c:pt idx="93">
                  <c:v>-1.830192866</c:v>
                </c:pt>
                <c:pt idx="94">
                  <c:v>-1.974874405</c:v>
                </c:pt>
                <c:pt idx="95">
                  <c:v>-2.1191452649999998</c:v>
                </c:pt>
                <c:pt idx="96">
                  <c:v>-2.2630444179999998</c:v>
                </c:pt>
                <c:pt idx="97">
                  <c:v>-2.4063303519999999</c:v>
                </c:pt>
                <c:pt idx="98">
                  <c:v>-2.549087434</c:v>
                </c:pt>
                <c:pt idx="99">
                  <c:v>-2.6913760120000001</c:v>
                </c:pt>
                <c:pt idx="100">
                  <c:v>-2.832999826</c:v>
                </c:pt>
                <c:pt idx="101">
                  <c:v>-2.974018912</c:v>
                </c:pt>
                <c:pt idx="102">
                  <c:v>-3.1143392580000002</c:v>
                </c:pt>
                <c:pt idx="103">
                  <c:v>-3.253918901</c:v>
                </c:pt>
                <c:pt idx="104">
                  <c:v>-3.3924754909999999</c:v>
                </c:pt>
                <c:pt idx="105">
                  <c:v>-3.5302585030000002</c:v>
                </c:pt>
                <c:pt idx="106">
                  <c:v>-3.6672976799999999</c:v>
                </c:pt>
                <c:pt idx="107">
                  <c:v>-3.8033581939999999</c:v>
                </c:pt>
                <c:pt idx="108">
                  <c:v>-3.9385205330000002</c:v>
                </c:pt>
                <c:pt idx="109">
                  <c:v>-4.0728422249999996</c:v>
                </c:pt>
                <c:pt idx="110">
                  <c:v>-4.2061334800000001</c:v>
                </c:pt>
                <c:pt idx="111">
                  <c:v>-4.338362644</c:v>
                </c:pt>
                <c:pt idx="112">
                  <c:v>-4.4694307650000002</c:v>
                </c:pt>
                <c:pt idx="113">
                  <c:v>-4.599407974</c:v>
                </c:pt>
                <c:pt idx="114">
                  <c:v>-4.7283437480000003</c:v>
                </c:pt>
                <c:pt idx="115">
                  <c:v>-4.8560548609999996</c:v>
                </c:pt>
                <c:pt idx="116">
                  <c:v>-4.9825667989999998</c:v>
                </c:pt>
                <c:pt idx="117">
                  <c:v>-5.107700941</c:v>
                </c:pt>
                <c:pt idx="118">
                  <c:v>-5.2315535679999998</c:v>
                </c:pt>
                <c:pt idx="119">
                  <c:v>-5.3540491570000004</c:v>
                </c:pt>
                <c:pt idx="120">
                  <c:v>-5.4752625420000003</c:v>
                </c:pt>
                <c:pt idx="121">
                  <c:v>-5.5950503720000002</c:v>
                </c:pt>
                <c:pt idx="122">
                  <c:v>-5.7133813050000004</c:v>
                </c:pt>
                <c:pt idx="123">
                  <c:v>-5.8302119799999996</c:v>
                </c:pt>
                <c:pt idx="124">
                  <c:v>-5.9452996269999998</c:v>
                </c:pt>
                <c:pt idx="125">
                  <c:v>-6.0588465449999998</c:v>
                </c:pt>
                <c:pt idx="126">
                  <c:v>-6.1708677459999999</c:v>
                </c:pt>
                <c:pt idx="127">
                  <c:v>-6.2811632079999997</c:v>
                </c:pt>
                <c:pt idx="128">
                  <c:v>-6.3897912400000001</c:v>
                </c:pt>
                <c:pt idx="129">
                  <c:v>-6.4967906180000004</c:v>
                </c:pt>
                <c:pt idx="130">
                  <c:v>-6.6020050680000004</c:v>
                </c:pt>
                <c:pt idx="131">
                  <c:v>-6.7054025429999999</c:v>
                </c:pt>
                <c:pt idx="132">
                  <c:v>-6.8068958909999999</c:v>
                </c:pt>
                <c:pt idx="133">
                  <c:v>-6.9065283309999996</c:v>
                </c:pt>
                <c:pt idx="134">
                  <c:v>-7.0043263610000004</c:v>
                </c:pt>
                <c:pt idx="135">
                  <c:v>-7.1001405689999997</c:v>
                </c:pt>
                <c:pt idx="136">
                  <c:v>-7.1939766120000002</c:v>
                </c:pt>
                <c:pt idx="137">
                  <c:v>-7.2856880820000001</c:v>
                </c:pt>
                <c:pt idx="138">
                  <c:v>-7.3753349469999998</c:v>
                </c:pt>
                <c:pt idx="139">
                  <c:v>-7.462846485</c:v>
                </c:pt>
                <c:pt idx="140">
                  <c:v>-7.5482574800000002</c:v>
                </c:pt>
                <c:pt idx="141">
                  <c:v>-7.6313941950000004</c:v>
                </c:pt>
                <c:pt idx="142">
                  <c:v>-7.7122143899999998</c:v>
                </c:pt>
                <c:pt idx="143">
                  <c:v>-7.7907330010000004</c:v>
                </c:pt>
                <c:pt idx="144">
                  <c:v>-7.8669447410000002</c:v>
                </c:pt>
                <c:pt idx="145">
                  <c:v>-7.9406995379999996</c:v>
                </c:pt>
                <c:pt idx="146">
                  <c:v>-8.0119604849999995</c:v>
                </c:pt>
                <c:pt idx="147">
                  <c:v>-8.0805580030000002</c:v>
                </c:pt>
                <c:pt idx="148">
                  <c:v>-8.1464609209999992</c:v>
                </c:pt>
                <c:pt idx="149">
                  <c:v>-8.2095333539999995</c:v>
                </c:pt>
                <c:pt idx="150">
                  <c:v>-8.2697260939999993</c:v>
                </c:pt>
                <c:pt idx="151">
                  <c:v>-8.3268899609999991</c:v>
                </c:pt>
                <c:pt idx="152">
                  <c:v>-8.3809246210000001</c:v>
                </c:pt>
                <c:pt idx="153">
                  <c:v>-8.43177822</c:v>
                </c:pt>
                <c:pt idx="154">
                  <c:v>-8.4791862259999995</c:v>
                </c:pt>
                <c:pt idx="155">
                  <c:v>-8.5227128180000005</c:v>
                </c:pt>
                <c:pt idx="156">
                  <c:v>-8.5615920499999998</c:v>
                </c:pt>
                <c:pt idx="157">
                  <c:v>-8.5949888919999999</c:v>
                </c:pt>
                <c:pt idx="158">
                  <c:v>-8.6225262489999999</c:v>
                </c:pt>
                <c:pt idx="159">
                  <c:v>-8.645288377</c:v>
                </c:pt>
                <c:pt idx="160">
                  <c:v>-8.6602653590000003</c:v>
                </c:pt>
                <c:pt idx="161">
                  <c:v>-8.6676219910000007</c:v>
                </c:pt>
                <c:pt idx="162">
                  <c:v>-8.6748028809999997</c:v>
                </c:pt>
              </c:numCache>
            </c:numRef>
          </c:xVal>
          <c:yVal>
            <c:numRef>
              <c:f>BeachMarksvsPrediction!$O$9:$O$200</c:f>
              <c:numCache>
                <c:formatCode>0.00E+00</c:formatCode>
                <c:ptCount val="192"/>
                <c:pt idx="0">
                  <c:v>-83.698596330000001</c:v>
                </c:pt>
                <c:pt idx="1">
                  <c:v>-83.603823860000006</c:v>
                </c:pt>
                <c:pt idx="2">
                  <c:v>-83.469125090000006</c:v>
                </c:pt>
                <c:pt idx="3">
                  <c:v>-83.334955500000007</c:v>
                </c:pt>
                <c:pt idx="4">
                  <c:v>-83.190507210000007</c:v>
                </c:pt>
                <c:pt idx="5">
                  <c:v>-83.047163929999996</c:v>
                </c:pt>
                <c:pt idx="6">
                  <c:v>-82.904937559999993</c:v>
                </c:pt>
                <c:pt idx="7">
                  <c:v>-82.764123569999995</c:v>
                </c:pt>
                <c:pt idx="8">
                  <c:v>-82.624584249999998</c:v>
                </c:pt>
                <c:pt idx="9">
                  <c:v>-82.486132600000005</c:v>
                </c:pt>
                <c:pt idx="10">
                  <c:v>-82.349078090000006</c:v>
                </c:pt>
                <c:pt idx="11">
                  <c:v>-82.213283489999995</c:v>
                </c:pt>
                <c:pt idx="12">
                  <c:v>-82.078738290000004</c:v>
                </c:pt>
                <c:pt idx="13">
                  <c:v>-81.945505100000005</c:v>
                </c:pt>
                <c:pt idx="14">
                  <c:v>-81.813596559999993</c:v>
                </c:pt>
                <c:pt idx="15">
                  <c:v>-81.683029189999999</c:v>
                </c:pt>
                <c:pt idx="16">
                  <c:v>-81.553814930000001</c:v>
                </c:pt>
                <c:pt idx="17">
                  <c:v>-81.426108319999997</c:v>
                </c:pt>
                <c:pt idx="18">
                  <c:v>-81.299793019999996</c:v>
                </c:pt>
                <c:pt idx="19">
                  <c:v>-81.174911640000005</c:v>
                </c:pt>
                <c:pt idx="20">
                  <c:v>-81.051575260000007</c:v>
                </c:pt>
                <c:pt idx="21">
                  <c:v>-80.929685570000004</c:v>
                </c:pt>
                <c:pt idx="22">
                  <c:v>-80.809344909999993</c:v>
                </c:pt>
                <c:pt idx="23">
                  <c:v>-80.690565160000006</c:v>
                </c:pt>
                <c:pt idx="24">
                  <c:v>-80.573252550000007</c:v>
                </c:pt>
                <c:pt idx="25">
                  <c:v>-80.457639</c:v>
                </c:pt>
                <c:pt idx="26">
                  <c:v>-80.343693720000005</c:v>
                </c:pt>
                <c:pt idx="27">
                  <c:v>-80.231404220000002</c:v>
                </c:pt>
                <c:pt idx="28">
                  <c:v>-80.120817509999995</c:v>
                </c:pt>
                <c:pt idx="29">
                  <c:v>-80.011941160000006</c:v>
                </c:pt>
                <c:pt idx="30">
                  <c:v>-79.904918129999999</c:v>
                </c:pt>
                <c:pt idx="31">
                  <c:v>-79.799564989999993</c:v>
                </c:pt>
                <c:pt idx="32">
                  <c:v>-79.695988020000001</c:v>
                </c:pt>
                <c:pt idx="33">
                  <c:v>-79.594233819999999</c:v>
                </c:pt>
                <c:pt idx="34">
                  <c:v>-79.494312530000002</c:v>
                </c:pt>
                <c:pt idx="35">
                  <c:v>-79.396359259999997</c:v>
                </c:pt>
                <c:pt idx="36">
                  <c:v>-79.300259589999996</c:v>
                </c:pt>
                <c:pt idx="37">
                  <c:v>-79.206108159999999</c:v>
                </c:pt>
                <c:pt idx="38">
                  <c:v>-79.113872810000004</c:v>
                </c:pt>
                <c:pt idx="39">
                  <c:v>-79.023467960000005</c:v>
                </c:pt>
                <c:pt idx="40">
                  <c:v>-78.935150429999993</c:v>
                </c:pt>
                <c:pt idx="41">
                  <c:v>-78.848717329999999</c:v>
                </c:pt>
                <c:pt idx="42">
                  <c:v>-78.764354850000004</c:v>
                </c:pt>
                <c:pt idx="43">
                  <c:v>-78.681981480000005</c:v>
                </c:pt>
                <c:pt idx="44">
                  <c:v>-78.601592539999999</c:v>
                </c:pt>
                <c:pt idx="45">
                  <c:v>-78.523254019999996</c:v>
                </c:pt>
                <c:pt idx="46">
                  <c:v>-78.446973119999996</c:v>
                </c:pt>
                <c:pt idx="47">
                  <c:v>-78.372774019999994</c:v>
                </c:pt>
                <c:pt idx="48">
                  <c:v>-78.300655840000005</c:v>
                </c:pt>
                <c:pt idx="49">
                  <c:v>-78.23070199</c:v>
                </c:pt>
                <c:pt idx="50">
                  <c:v>-78.162784880000004</c:v>
                </c:pt>
                <c:pt idx="51">
                  <c:v>-78.096994260000002</c:v>
                </c:pt>
                <c:pt idx="52">
                  <c:v>-78.033344909999997</c:v>
                </c:pt>
                <c:pt idx="53">
                  <c:v>-77.971830049999994</c:v>
                </c:pt>
                <c:pt idx="54">
                  <c:v>-77.912506930000006</c:v>
                </c:pt>
                <c:pt idx="55">
                  <c:v>-77.855256100000005</c:v>
                </c:pt>
                <c:pt idx="56">
                  <c:v>-77.800116529999997</c:v>
                </c:pt>
                <c:pt idx="57">
                  <c:v>-77.747135009999994</c:v>
                </c:pt>
                <c:pt idx="58">
                  <c:v>-77.69633494</c:v>
                </c:pt>
                <c:pt idx="59">
                  <c:v>-77.647712670000004</c:v>
                </c:pt>
                <c:pt idx="60">
                  <c:v>-77.601323239999999</c:v>
                </c:pt>
                <c:pt idx="61">
                  <c:v>-77.557119779999994</c:v>
                </c:pt>
                <c:pt idx="62">
                  <c:v>-77.515114199999999</c:v>
                </c:pt>
                <c:pt idx="63">
                  <c:v>-77.475300129999994</c:v>
                </c:pt>
                <c:pt idx="64">
                  <c:v>-77.437639860000004</c:v>
                </c:pt>
                <c:pt idx="65">
                  <c:v>-77.402203830000005</c:v>
                </c:pt>
                <c:pt idx="66">
                  <c:v>-77.368978740000003</c:v>
                </c:pt>
                <c:pt idx="67">
                  <c:v>-77.337962989999994</c:v>
                </c:pt>
                <c:pt idx="68">
                  <c:v>-77.309166050000002</c:v>
                </c:pt>
                <c:pt idx="69">
                  <c:v>-77.282575989999998</c:v>
                </c:pt>
                <c:pt idx="70">
                  <c:v>-77.25821286</c:v>
                </c:pt>
                <c:pt idx="71">
                  <c:v>-77.236033280000001</c:v>
                </c:pt>
                <c:pt idx="72">
                  <c:v>-77.216065459999996</c:v>
                </c:pt>
                <c:pt idx="73">
                  <c:v>-77.198312229999999</c:v>
                </c:pt>
                <c:pt idx="74">
                  <c:v>-77.182758160000006</c:v>
                </c:pt>
                <c:pt idx="75">
                  <c:v>-77.169408279999999</c:v>
                </c:pt>
                <c:pt idx="76">
                  <c:v>-77.158243799999994</c:v>
                </c:pt>
                <c:pt idx="77">
                  <c:v>-77.149280480000002</c:v>
                </c:pt>
                <c:pt idx="78">
                  <c:v>-77.142526369999999</c:v>
                </c:pt>
                <c:pt idx="79">
                  <c:v>-77.137992319999995</c:v>
                </c:pt>
                <c:pt idx="80">
                  <c:v>-77.135700240000006</c:v>
                </c:pt>
                <c:pt idx="81">
                  <c:v>-77.135643439999996</c:v>
                </c:pt>
                <c:pt idx="82">
                  <c:v>-77.137821590000001</c:v>
                </c:pt>
                <c:pt idx="83">
                  <c:v>-77.142209159999993</c:v>
                </c:pt>
                <c:pt idx="84">
                  <c:v>-77.148798619999994</c:v>
                </c:pt>
                <c:pt idx="85">
                  <c:v>-77.157625289999999</c:v>
                </c:pt>
                <c:pt idx="86">
                  <c:v>-77.168688259999996</c:v>
                </c:pt>
                <c:pt idx="87">
                  <c:v>-77.181951670000004</c:v>
                </c:pt>
                <c:pt idx="88">
                  <c:v>-77.197427700000006</c:v>
                </c:pt>
                <c:pt idx="89">
                  <c:v>-77.215119650000005</c:v>
                </c:pt>
                <c:pt idx="90">
                  <c:v>-77.235027209999998</c:v>
                </c:pt>
                <c:pt idx="91">
                  <c:v>-77.257151120000003</c:v>
                </c:pt>
                <c:pt idx="92">
                  <c:v>-77.281489230000005</c:v>
                </c:pt>
                <c:pt idx="93">
                  <c:v>-77.308040629999994</c:v>
                </c:pt>
                <c:pt idx="94">
                  <c:v>-77.336749690000005</c:v>
                </c:pt>
                <c:pt idx="95">
                  <c:v>-77.367669660000004</c:v>
                </c:pt>
                <c:pt idx="96">
                  <c:v>-77.400816689999999</c:v>
                </c:pt>
                <c:pt idx="97">
                  <c:v>-77.436137830000007</c:v>
                </c:pt>
                <c:pt idx="98">
                  <c:v>-77.473655570000005</c:v>
                </c:pt>
                <c:pt idx="99">
                  <c:v>-77.513399010000001</c:v>
                </c:pt>
                <c:pt idx="100">
                  <c:v>-77.555325859999996</c:v>
                </c:pt>
                <c:pt idx="101">
                  <c:v>-77.599457209999997</c:v>
                </c:pt>
                <c:pt idx="102">
                  <c:v>-77.645773610000006</c:v>
                </c:pt>
                <c:pt idx="103">
                  <c:v>-77.694272920000003</c:v>
                </c:pt>
                <c:pt idx="104">
                  <c:v>-77.744864649999997</c:v>
                </c:pt>
                <c:pt idx="105">
                  <c:v>-77.797651549999998</c:v>
                </c:pt>
                <c:pt idx="106">
                  <c:v>-77.852664669999996</c:v>
                </c:pt>
                <c:pt idx="107">
                  <c:v>-77.909817669999995</c:v>
                </c:pt>
                <c:pt idx="108">
                  <c:v>-77.969137149999995</c:v>
                </c:pt>
                <c:pt idx="109">
                  <c:v>-78.030649400000001</c:v>
                </c:pt>
                <c:pt idx="110">
                  <c:v>-78.094281929999994</c:v>
                </c:pt>
                <c:pt idx="111">
                  <c:v>-78.160033609999999</c:v>
                </c:pt>
                <c:pt idx="112">
                  <c:v>-78.227869639999994</c:v>
                </c:pt>
                <c:pt idx="113">
                  <c:v>-78.297835559999996</c:v>
                </c:pt>
                <c:pt idx="114">
                  <c:v>-78.369969389999994</c:v>
                </c:pt>
                <c:pt idx="115">
                  <c:v>-78.444179750000004</c:v>
                </c:pt>
                <c:pt idx="116">
                  <c:v>-78.520492090000005</c:v>
                </c:pt>
                <c:pt idx="117">
                  <c:v>-78.598815369999997</c:v>
                </c:pt>
                <c:pt idx="118">
                  <c:v>-78.679218379999995</c:v>
                </c:pt>
                <c:pt idx="119">
                  <c:v>-78.761651229999998</c:v>
                </c:pt>
                <c:pt idx="120">
                  <c:v>-78.846164650000006</c:v>
                </c:pt>
                <c:pt idx="121">
                  <c:v>-78.932673739999998</c:v>
                </c:pt>
                <c:pt idx="122">
                  <c:v>-79.021171109999997</c:v>
                </c:pt>
                <c:pt idx="123">
                  <c:v>-79.111637889999997</c:v>
                </c:pt>
                <c:pt idx="124">
                  <c:v>-79.203894469999994</c:v>
                </c:pt>
                <c:pt idx="125">
                  <c:v>-79.298110730000005</c:v>
                </c:pt>
                <c:pt idx="126">
                  <c:v>-79.394321009999999</c:v>
                </c:pt>
                <c:pt idx="127">
                  <c:v>-79.492366039999993</c:v>
                </c:pt>
                <c:pt idx="128">
                  <c:v>-79.592298990000003</c:v>
                </c:pt>
                <c:pt idx="129">
                  <c:v>-79.694162579999997</c:v>
                </c:pt>
                <c:pt idx="130">
                  <c:v>-79.797818559999996</c:v>
                </c:pt>
                <c:pt idx="131">
                  <c:v>-79.903249970000005</c:v>
                </c:pt>
                <c:pt idx="132">
                  <c:v>-80.010388500000005</c:v>
                </c:pt>
                <c:pt idx="133">
                  <c:v>-80.119299760000004</c:v>
                </c:pt>
                <c:pt idx="134">
                  <c:v>-80.230034799999999</c:v>
                </c:pt>
                <c:pt idx="135">
                  <c:v>-80.342444400000005</c:v>
                </c:pt>
                <c:pt idx="136">
                  <c:v>-80.456561070000006</c:v>
                </c:pt>
                <c:pt idx="137">
                  <c:v>-80.572237639999997</c:v>
                </c:pt>
                <c:pt idx="138">
                  <c:v>-80.689568469999998</c:v>
                </c:pt>
                <c:pt idx="139">
                  <c:v>-80.808484559999997</c:v>
                </c:pt>
                <c:pt idx="140">
                  <c:v>-80.929062830000007</c:v>
                </c:pt>
                <c:pt idx="141">
                  <c:v>-81.051100360000007</c:v>
                </c:pt>
                <c:pt idx="142">
                  <c:v>-81.174573870000003</c:v>
                </c:pt>
                <c:pt idx="143">
                  <c:v>-81.299558480000002</c:v>
                </c:pt>
                <c:pt idx="144">
                  <c:v>-81.426114780000006</c:v>
                </c:pt>
                <c:pt idx="145">
                  <c:v>-81.554077750000005</c:v>
                </c:pt>
                <c:pt idx="146">
                  <c:v>-81.683490590000005</c:v>
                </c:pt>
                <c:pt idx="147">
                  <c:v>-81.814197899999996</c:v>
                </c:pt>
                <c:pt idx="148">
                  <c:v>-81.946325920000007</c:v>
                </c:pt>
                <c:pt idx="149">
                  <c:v>-82.079813959999996</c:v>
                </c:pt>
                <c:pt idx="150">
                  <c:v>-82.214754099999993</c:v>
                </c:pt>
                <c:pt idx="151">
                  <c:v>-82.350967879999999</c:v>
                </c:pt>
                <c:pt idx="152">
                  <c:v>-82.488322830000001</c:v>
                </c:pt>
                <c:pt idx="153">
                  <c:v>-82.626926499999996</c:v>
                </c:pt>
                <c:pt idx="154">
                  <c:v>-82.766731989999997</c:v>
                </c:pt>
                <c:pt idx="155">
                  <c:v>-82.907916220000004</c:v>
                </c:pt>
                <c:pt idx="156">
                  <c:v>-83.050472319999997</c:v>
                </c:pt>
                <c:pt idx="157">
                  <c:v>-83.194359890000001</c:v>
                </c:pt>
                <c:pt idx="158">
                  <c:v>-83.339242900000002</c:v>
                </c:pt>
                <c:pt idx="159">
                  <c:v>-83.48517185</c:v>
                </c:pt>
                <c:pt idx="160">
                  <c:v>-83.593393030000001</c:v>
                </c:pt>
                <c:pt idx="161">
                  <c:v>-83.647521909999995</c:v>
                </c:pt>
                <c:pt idx="162">
                  <c:v>-83.701674389999994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E2-40B8-82B9-600F632D5E5F}"/>
            </c:ext>
          </c:extLst>
        </c:ser>
        <c:ser>
          <c:idx val="5"/>
          <c:order val="5"/>
          <c:marker>
            <c:symbol val="none"/>
          </c:marker>
          <c:xVal>
            <c:numRef>
              <c:f>BeachMarksvsPrediction!$Q$9:$Q$200</c:f>
              <c:numCache>
                <c:formatCode>0.00E+00</c:formatCode>
                <c:ptCount val="192"/>
                <c:pt idx="0">
                  <c:v>10.481574589999999</c:v>
                </c:pt>
                <c:pt idx="1">
                  <c:v>10.462743010000001</c:v>
                </c:pt>
                <c:pt idx="2">
                  <c:v>10.434098280000001</c:v>
                </c:pt>
                <c:pt idx="3">
                  <c:v>10.396408510000001</c:v>
                </c:pt>
                <c:pt idx="4">
                  <c:v>10.35429152</c:v>
                </c:pt>
                <c:pt idx="5">
                  <c:v>10.30750226</c:v>
                </c:pt>
                <c:pt idx="6">
                  <c:v>10.25558884</c:v>
                </c:pt>
                <c:pt idx="7">
                  <c:v>10.198533790000001</c:v>
                </c:pt>
                <c:pt idx="8">
                  <c:v>10.136798560000001</c:v>
                </c:pt>
                <c:pt idx="9">
                  <c:v>10.07086314</c:v>
                </c:pt>
                <c:pt idx="10">
                  <c:v>10.00120605</c:v>
                </c:pt>
                <c:pt idx="11">
                  <c:v>9.9279900300000001</c:v>
                </c:pt>
                <c:pt idx="12">
                  <c:v>9.8514740780000007</c:v>
                </c:pt>
                <c:pt idx="13">
                  <c:v>9.7716447629999994</c:v>
                </c:pt>
                <c:pt idx="14">
                  <c:v>9.6885765859999999</c:v>
                </c:pt>
                <c:pt idx="15">
                  <c:v>9.6023989420000007</c:v>
                </c:pt>
                <c:pt idx="16">
                  <c:v>9.513413023</c:v>
                </c:pt>
                <c:pt idx="17">
                  <c:v>9.4215091050000002</c:v>
                </c:pt>
                <c:pt idx="18">
                  <c:v>9.3268945480000003</c:v>
                </c:pt>
                <c:pt idx="19">
                  <c:v>9.2295551160000002</c:v>
                </c:pt>
                <c:pt idx="20">
                  <c:v>9.1296832729999995</c:v>
                </c:pt>
                <c:pt idx="21">
                  <c:v>9.0272468969999995</c:v>
                </c:pt>
                <c:pt idx="22">
                  <c:v>8.9223762020000006</c:v>
                </c:pt>
                <c:pt idx="23">
                  <c:v>8.8150409849999996</c:v>
                </c:pt>
                <c:pt idx="24">
                  <c:v>8.7053790190000004</c:v>
                </c:pt>
                <c:pt idx="25">
                  <c:v>8.593206726</c:v>
                </c:pt>
                <c:pt idx="26">
                  <c:v>8.4788288590000001</c:v>
                </c:pt>
                <c:pt idx="27">
                  <c:v>8.3623698859999998</c:v>
                </c:pt>
                <c:pt idx="28">
                  <c:v>8.2437025070000001</c:v>
                </c:pt>
                <c:pt idx="29">
                  <c:v>8.1228345520000005</c:v>
                </c:pt>
                <c:pt idx="30">
                  <c:v>7.9998259599999999</c:v>
                </c:pt>
                <c:pt idx="31">
                  <c:v>7.8748311580000001</c:v>
                </c:pt>
                <c:pt idx="32">
                  <c:v>7.7479953909999999</c:v>
                </c:pt>
                <c:pt idx="33">
                  <c:v>7.619181244</c:v>
                </c:pt>
                <c:pt idx="34">
                  <c:v>7.4883903289999996</c:v>
                </c:pt>
                <c:pt idx="35">
                  <c:v>7.3556708689999999</c:v>
                </c:pt>
                <c:pt idx="36">
                  <c:v>7.2213241889999997</c:v>
                </c:pt>
                <c:pt idx="37">
                  <c:v>7.0850493989999999</c:v>
                </c:pt>
                <c:pt idx="38">
                  <c:v>6.9470560399999997</c:v>
                </c:pt>
                <c:pt idx="39">
                  <c:v>6.8072530589999998</c:v>
                </c:pt>
                <c:pt idx="40">
                  <c:v>6.6658655509999996</c:v>
                </c:pt>
                <c:pt idx="41">
                  <c:v>6.5228162980000004</c:v>
                </c:pt>
                <c:pt idx="42">
                  <c:v>6.3782382240000004</c:v>
                </c:pt>
                <c:pt idx="43">
                  <c:v>6.2321033249999997</c:v>
                </c:pt>
                <c:pt idx="44">
                  <c:v>6.0843436999999998</c:v>
                </c:pt>
                <c:pt idx="45">
                  <c:v>5.9351528629999999</c:v>
                </c:pt>
                <c:pt idx="46">
                  <c:v>5.7846314840000002</c:v>
                </c:pt>
                <c:pt idx="47">
                  <c:v>5.632810986</c:v>
                </c:pt>
                <c:pt idx="48">
                  <c:v>5.4796095400000002</c:v>
                </c:pt>
                <c:pt idx="49">
                  <c:v>5.3251795419999999</c:v>
                </c:pt>
                <c:pt idx="50">
                  <c:v>5.16921578</c:v>
                </c:pt>
                <c:pt idx="51">
                  <c:v>5.0121066550000002</c:v>
                </c:pt>
                <c:pt idx="52">
                  <c:v>4.8539051500000001</c:v>
                </c:pt>
                <c:pt idx="53">
                  <c:v>4.6945294970000004</c:v>
                </c:pt>
                <c:pt idx="54">
                  <c:v>4.5341367559999997</c:v>
                </c:pt>
                <c:pt idx="55">
                  <c:v>4.3724070780000002</c:v>
                </c:pt>
                <c:pt idx="56">
                  <c:v>4.2097390800000003</c:v>
                </c:pt>
                <c:pt idx="57">
                  <c:v>4.0462758839999999</c:v>
                </c:pt>
                <c:pt idx="58">
                  <c:v>3.8818172629999999</c:v>
                </c:pt>
                <c:pt idx="59">
                  <c:v>3.716353834</c:v>
                </c:pt>
                <c:pt idx="60">
                  <c:v>3.5499460549999999</c:v>
                </c:pt>
                <c:pt idx="61">
                  <c:v>3.3828174629999999</c:v>
                </c:pt>
                <c:pt idx="62">
                  <c:v>3.2150065809999999</c:v>
                </c:pt>
                <c:pt idx="63">
                  <c:v>3.0464267880000002</c:v>
                </c:pt>
                <c:pt idx="64">
                  <c:v>2.8772437630000001</c:v>
                </c:pt>
                <c:pt idx="65">
                  <c:v>2.7071198230000002</c:v>
                </c:pt>
                <c:pt idx="66">
                  <c:v>2.536473097</c:v>
                </c:pt>
                <c:pt idx="67">
                  <c:v>2.365447745</c:v>
                </c:pt>
                <c:pt idx="68">
                  <c:v>2.1938292270000002</c:v>
                </c:pt>
                <c:pt idx="69">
                  <c:v>2.0216069609999998</c:v>
                </c:pt>
                <c:pt idx="70">
                  <c:v>1.8488442300000001</c:v>
                </c:pt>
                <c:pt idx="71">
                  <c:v>1.675733489</c:v>
                </c:pt>
                <c:pt idx="72">
                  <c:v>1.5024431</c:v>
                </c:pt>
                <c:pt idx="73">
                  <c:v>1.328758581</c:v>
                </c:pt>
                <c:pt idx="74">
                  <c:v>1.154670818</c:v>
                </c:pt>
                <c:pt idx="75">
                  <c:v>0.98024247620000005</c:v>
                </c:pt>
                <c:pt idx="76">
                  <c:v>0.80586646979999998</c:v>
                </c:pt>
                <c:pt idx="77">
                  <c:v>0.63114107230000005</c:v>
                </c:pt>
                <c:pt idx="78">
                  <c:v>0.45632309329999998</c:v>
                </c:pt>
                <c:pt idx="79">
                  <c:v>0.2812844129</c:v>
                </c:pt>
                <c:pt idx="80">
                  <c:v>0.10629179380000001</c:v>
                </c:pt>
                <c:pt idx="81">
                  <c:v>-6.8850371349999995E-2</c:v>
                </c:pt>
                <c:pt idx="82">
                  <c:v>-0.24385332009999999</c:v>
                </c:pt>
                <c:pt idx="83">
                  <c:v>-0.4188409119</c:v>
                </c:pt>
                <c:pt idx="84">
                  <c:v>-0.59358707690000001</c:v>
                </c:pt>
                <c:pt idx="85">
                  <c:v>-0.76844335109999995</c:v>
                </c:pt>
                <c:pt idx="86">
                  <c:v>-0.94300856020000001</c:v>
                </c:pt>
                <c:pt idx="87">
                  <c:v>-1.117296348</c:v>
                </c:pt>
                <c:pt idx="88">
                  <c:v>-1.291355158</c:v>
                </c:pt>
                <c:pt idx="89">
                  <c:v>-1.4652734839999999</c:v>
                </c:pt>
                <c:pt idx="90">
                  <c:v>-1.6388284500000001</c:v>
                </c:pt>
                <c:pt idx="91">
                  <c:v>-1.811947121</c:v>
                </c:pt>
                <c:pt idx="92">
                  <c:v>-1.9845938750000001</c:v>
                </c:pt>
                <c:pt idx="93">
                  <c:v>-2.1568147930000001</c:v>
                </c:pt>
                <c:pt idx="94">
                  <c:v>-2.3286942420000001</c:v>
                </c:pt>
                <c:pt idx="95">
                  <c:v>-2.500009162</c:v>
                </c:pt>
                <c:pt idx="96">
                  <c:v>-2.6706473750000002</c:v>
                </c:pt>
                <c:pt idx="97">
                  <c:v>-2.840575877</c:v>
                </c:pt>
                <c:pt idx="98">
                  <c:v>-3.009887725</c:v>
                </c:pt>
                <c:pt idx="99">
                  <c:v>-3.1787763729999998</c:v>
                </c:pt>
                <c:pt idx="100">
                  <c:v>-3.3469418640000002</c:v>
                </c:pt>
                <c:pt idx="101">
                  <c:v>-3.5141815319999998</c:v>
                </c:pt>
                <c:pt idx="102">
                  <c:v>-3.680548017</c:v>
                </c:pt>
                <c:pt idx="103">
                  <c:v>-3.846079537</c:v>
                </c:pt>
                <c:pt idx="104">
                  <c:v>-4.0108557549999997</c:v>
                </c:pt>
                <c:pt idx="105">
                  <c:v>-4.1746618870000001</c:v>
                </c:pt>
                <c:pt idx="106">
                  <c:v>-4.3373894330000002</c:v>
                </c:pt>
                <c:pt idx="107">
                  <c:v>-4.49900477</c:v>
                </c:pt>
                <c:pt idx="108">
                  <c:v>-4.6595918630000002</c:v>
                </c:pt>
                <c:pt idx="109">
                  <c:v>-4.8193269880000003</c:v>
                </c:pt>
                <c:pt idx="110">
                  <c:v>-4.9779182259999999</c:v>
                </c:pt>
                <c:pt idx="111">
                  <c:v>-5.1351437449999997</c:v>
                </c:pt>
                <c:pt idx="112">
                  <c:v>-5.2910597859999999</c:v>
                </c:pt>
                <c:pt idx="113">
                  <c:v>-5.4457463109999997</c:v>
                </c:pt>
                <c:pt idx="114">
                  <c:v>-5.5993665789999998</c:v>
                </c:pt>
                <c:pt idx="115">
                  <c:v>-5.7514660790000001</c:v>
                </c:pt>
                <c:pt idx="116">
                  <c:v>-5.9021662150000003</c:v>
                </c:pt>
                <c:pt idx="117">
                  <c:v>-6.0515094459999998</c:v>
                </c:pt>
                <c:pt idx="118">
                  <c:v>-6.1993664429999997</c:v>
                </c:pt>
                <c:pt idx="119">
                  <c:v>-6.3458007790000002</c:v>
                </c:pt>
                <c:pt idx="120">
                  <c:v>-6.490549251</c:v>
                </c:pt>
                <c:pt idx="121">
                  <c:v>-6.6337628249999998</c:v>
                </c:pt>
                <c:pt idx="122">
                  <c:v>-6.7752983059999998</c:v>
                </c:pt>
                <c:pt idx="123">
                  <c:v>-6.9151848889999998</c:v>
                </c:pt>
                <c:pt idx="124">
                  <c:v>-7.0534813549999997</c:v>
                </c:pt>
                <c:pt idx="125">
                  <c:v>-7.1899963939999996</c:v>
                </c:pt>
                <c:pt idx="126">
                  <c:v>-7.3246311220000004</c:v>
                </c:pt>
                <c:pt idx="127">
                  <c:v>-7.4573516260000003</c:v>
                </c:pt>
                <c:pt idx="128">
                  <c:v>-7.5882176719999999</c:v>
                </c:pt>
                <c:pt idx="129">
                  <c:v>-7.7172237709999996</c:v>
                </c:pt>
                <c:pt idx="130">
                  <c:v>-7.8442248460000004</c:v>
                </c:pt>
                <c:pt idx="131">
                  <c:v>-7.9692643089999997</c:v>
                </c:pt>
                <c:pt idx="132">
                  <c:v>-8.0921891319999997</c:v>
                </c:pt>
                <c:pt idx="133">
                  <c:v>-8.2130639149999993</c:v>
                </c:pt>
                <c:pt idx="134">
                  <c:v>-8.3317667740000001</c:v>
                </c:pt>
                <c:pt idx="135">
                  <c:v>-8.4485143800000007</c:v>
                </c:pt>
                <c:pt idx="136">
                  <c:v>-8.5629913900000005</c:v>
                </c:pt>
                <c:pt idx="137">
                  <c:v>-8.675083699</c:v>
                </c:pt>
                <c:pt idx="138">
                  <c:v>-8.7849110479999997</c:v>
                </c:pt>
                <c:pt idx="139">
                  <c:v>-8.8924484649999993</c:v>
                </c:pt>
                <c:pt idx="140">
                  <c:v>-8.9976101659999994</c:v>
                </c:pt>
                <c:pt idx="141">
                  <c:v>-9.1002073130000003</c:v>
                </c:pt>
                <c:pt idx="142">
                  <c:v>-9.2001735399999998</c:v>
                </c:pt>
                <c:pt idx="143">
                  <c:v>-9.2975221599999998</c:v>
                </c:pt>
                <c:pt idx="144">
                  <c:v>-9.3921185420000004</c:v>
                </c:pt>
                <c:pt idx="145">
                  <c:v>-9.4840922590000005</c:v>
                </c:pt>
                <c:pt idx="146">
                  <c:v>-9.5731479579999998</c:v>
                </c:pt>
                <c:pt idx="147">
                  <c:v>-9.6591393209999996</c:v>
                </c:pt>
                <c:pt idx="148">
                  <c:v>-9.7420767670000004</c:v>
                </c:pt>
                <c:pt idx="149">
                  <c:v>-9.821844317</c:v>
                </c:pt>
                <c:pt idx="150">
                  <c:v>-9.8982888520000003</c:v>
                </c:pt>
                <c:pt idx="151">
                  <c:v>-9.9712256030000006</c:v>
                </c:pt>
                <c:pt idx="152">
                  <c:v>-10.04050531</c:v>
                </c:pt>
                <c:pt idx="153">
                  <c:v>-10.10608588</c:v>
                </c:pt>
                <c:pt idx="154">
                  <c:v>-10.167668129999999</c:v>
                </c:pt>
                <c:pt idx="155">
                  <c:v>-10.22462125</c:v>
                </c:pt>
                <c:pt idx="156">
                  <c:v>-10.275899969999999</c:v>
                </c:pt>
                <c:pt idx="157">
                  <c:v>-10.320689509999999</c:v>
                </c:pt>
                <c:pt idx="158">
                  <c:v>-10.35881747</c:v>
                </c:pt>
                <c:pt idx="159">
                  <c:v>-10.391887690000001</c:v>
                </c:pt>
                <c:pt idx="160">
                  <c:v>-10.415794099999999</c:v>
                </c:pt>
                <c:pt idx="161">
                  <c:v>-10.427631529999999</c:v>
                </c:pt>
                <c:pt idx="162">
                  <c:v>-10.43946895</c:v>
                </c:pt>
              </c:numCache>
            </c:numRef>
          </c:xVal>
          <c:yVal>
            <c:numRef>
              <c:f>BeachMarksvsPrediction!$R$9:$R$200</c:f>
              <c:numCache>
                <c:formatCode>0.00E+00</c:formatCode>
                <c:ptCount val="192"/>
                <c:pt idx="0">
                  <c:v>-83.494665060000003</c:v>
                </c:pt>
                <c:pt idx="1">
                  <c:v>-83.391894050000005</c:v>
                </c:pt>
                <c:pt idx="2">
                  <c:v>-83.247014849999999</c:v>
                </c:pt>
                <c:pt idx="3">
                  <c:v>-83.076209669999997</c:v>
                </c:pt>
                <c:pt idx="4">
                  <c:v>-82.906321759999997</c:v>
                </c:pt>
                <c:pt idx="5">
                  <c:v>-82.737775319999997</c:v>
                </c:pt>
                <c:pt idx="6">
                  <c:v>-82.570773389999999</c:v>
                </c:pt>
                <c:pt idx="7">
                  <c:v>-82.405276299999997</c:v>
                </c:pt>
                <c:pt idx="8">
                  <c:v>-82.24151766</c:v>
                </c:pt>
                <c:pt idx="9">
                  <c:v>-82.079275240000001</c:v>
                </c:pt>
                <c:pt idx="10">
                  <c:v>-81.918714219999998</c:v>
                </c:pt>
                <c:pt idx="11">
                  <c:v>-81.759653499999999</c:v>
                </c:pt>
                <c:pt idx="12">
                  <c:v>-81.602373</c:v>
                </c:pt>
                <c:pt idx="13">
                  <c:v>-81.446680319999999</c:v>
                </c:pt>
                <c:pt idx="14">
                  <c:v>-81.292566730000004</c:v>
                </c:pt>
                <c:pt idx="15">
                  <c:v>-81.140071930000005</c:v>
                </c:pt>
                <c:pt idx="16">
                  <c:v>-80.9895128</c:v>
                </c:pt>
                <c:pt idx="17">
                  <c:v>-80.84051608</c:v>
                </c:pt>
                <c:pt idx="18">
                  <c:v>-80.693282640000007</c:v>
                </c:pt>
                <c:pt idx="19">
                  <c:v>-80.547693179999996</c:v>
                </c:pt>
                <c:pt idx="20">
                  <c:v>-80.403962329999999</c:v>
                </c:pt>
                <c:pt idx="21">
                  <c:v>-80.261994169999994</c:v>
                </c:pt>
                <c:pt idx="22">
                  <c:v>-80.121942129999994</c:v>
                </c:pt>
                <c:pt idx="23">
                  <c:v>-79.983728600000006</c:v>
                </c:pt>
                <c:pt idx="24">
                  <c:v>-79.847474860000005</c:v>
                </c:pt>
                <c:pt idx="25">
                  <c:v>-79.712891029999994</c:v>
                </c:pt>
                <c:pt idx="26">
                  <c:v>-79.58029569</c:v>
                </c:pt>
                <c:pt idx="27">
                  <c:v>-79.44978888</c:v>
                </c:pt>
                <c:pt idx="28">
                  <c:v>-79.321204949999995</c:v>
                </c:pt>
                <c:pt idx="29">
                  <c:v>-79.194535849999994</c:v>
                </c:pt>
                <c:pt idx="30">
                  <c:v>-79.069824609999998</c:v>
                </c:pt>
                <c:pt idx="31">
                  <c:v>-78.947202300000001</c:v>
                </c:pt>
                <c:pt idx="32">
                  <c:v>-78.826771699999995</c:v>
                </c:pt>
                <c:pt idx="33">
                  <c:v>-78.70837066</c:v>
                </c:pt>
                <c:pt idx="34">
                  <c:v>-78.591992099999999</c:v>
                </c:pt>
                <c:pt idx="35">
                  <c:v>-78.477687040000006</c:v>
                </c:pt>
                <c:pt idx="36">
                  <c:v>-78.365721350000001</c:v>
                </c:pt>
                <c:pt idx="37">
                  <c:v>-78.255838260000004</c:v>
                </c:pt>
                <c:pt idx="38">
                  <c:v>-78.148199210000001</c:v>
                </c:pt>
                <c:pt idx="39">
                  <c:v>-78.042723659999993</c:v>
                </c:pt>
                <c:pt idx="40">
                  <c:v>-77.939567389999993</c:v>
                </c:pt>
                <c:pt idx="41">
                  <c:v>-77.838653930000007</c:v>
                </c:pt>
                <c:pt idx="42">
                  <c:v>-77.740060360000001</c:v>
                </c:pt>
                <c:pt idx="43">
                  <c:v>-77.643750269999998</c:v>
                </c:pt>
                <c:pt idx="44">
                  <c:v>-77.549671520000004</c:v>
                </c:pt>
                <c:pt idx="45">
                  <c:v>-77.457943940000007</c:v>
                </c:pt>
                <c:pt idx="46">
                  <c:v>-77.368627090000004</c:v>
                </c:pt>
                <c:pt idx="47">
                  <c:v>-77.281742140000006</c:v>
                </c:pt>
                <c:pt idx="48">
                  <c:v>-77.197248669999993</c:v>
                </c:pt>
                <c:pt idx="49">
                  <c:v>-77.115223029999996</c:v>
                </c:pt>
                <c:pt idx="50">
                  <c:v>-77.035494240000006</c:v>
                </c:pt>
                <c:pt idx="51">
                  <c:v>-76.958253659999997</c:v>
                </c:pt>
                <c:pt idx="52">
                  <c:v>-76.883514590000004</c:v>
                </c:pt>
                <c:pt idx="53">
                  <c:v>-76.811234409999997</c:v>
                </c:pt>
                <c:pt idx="54">
                  <c:v>-76.741476410000004</c:v>
                </c:pt>
                <c:pt idx="55">
                  <c:v>-76.674096050000003</c:v>
                </c:pt>
                <c:pt idx="56">
                  <c:v>-76.609256999999999</c:v>
                </c:pt>
                <c:pt idx="57">
                  <c:v>-76.547002269999993</c:v>
                </c:pt>
                <c:pt idx="58">
                  <c:v>-76.487250459999998</c:v>
                </c:pt>
                <c:pt idx="59">
                  <c:v>-76.430004370000006</c:v>
                </c:pt>
                <c:pt idx="60">
                  <c:v>-76.375290660000005</c:v>
                </c:pt>
                <c:pt idx="61">
                  <c:v>-76.323178990000002</c:v>
                </c:pt>
                <c:pt idx="62">
                  <c:v>-76.273667720000006</c:v>
                </c:pt>
                <c:pt idx="63">
                  <c:v>-76.226719959999997</c:v>
                </c:pt>
                <c:pt idx="64">
                  <c:v>-76.182365309999994</c:v>
                </c:pt>
                <c:pt idx="65">
                  <c:v>-76.14050048</c:v>
                </c:pt>
                <c:pt idx="66">
                  <c:v>-76.101220789999999</c:v>
                </c:pt>
                <c:pt idx="67">
                  <c:v>-76.064554529999995</c:v>
                </c:pt>
                <c:pt idx="68">
                  <c:v>-76.030463240000003</c:v>
                </c:pt>
                <c:pt idx="69">
                  <c:v>-75.998951880000007</c:v>
                </c:pt>
                <c:pt idx="70">
                  <c:v>-75.970031449999993</c:v>
                </c:pt>
                <c:pt idx="71">
                  <c:v>-75.943726650000002</c:v>
                </c:pt>
                <c:pt idx="72">
                  <c:v>-75.920049340000006</c:v>
                </c:pt>
                <c:pt idx="73">
                  <c:v>-75.898956369999993</c:v>
                </c:pt>
                <c:pt idx="74">
                  <c:v>-75.880435629999994</c:v>
                </c:pt>
                <c:pt idx="75">
                  <c:v>-75.864492220000002</c:v>
                </c:pt>
                <c:pt idx="76">
                  <c:v>-75.851162110000004</c:v>
                </c:pt>
                <c:pt idx="77">
                  <c:v>-75.840415800000002</c:v>
                </c:pt>
                <c:pt idx="78">
                  <c:v>-75.832271109999994</c:v>
                </c:pt>
                <c:pt idx="79">
                  <c:v>-75.826726160000007</c:v>
                </c:pt>
                <c:pt idx="80">
                  <c:v>-75.823804469999999</c:v>
                </c:pt>
                <c:pt idx="81">
                  <c:v>-75.823529179999994</c:v>
                </c:pt>
                <c:pt idx="82">
                  <c:v>-75.825918220000005</c:v>
                </c:pt>
                <c:pt idx="83">
                  <c:v>-75.830948230000004</c:v>
                </c:pt>
                <c:pt idx="84">
                  <c:v>-75.838579989999999</c:v>
                </c:pt>
                <c:pt idx="85">
                  <c:v>-75.848831950000005</c:v>
                </c:pt>
                <c:pt idx="86">
                  <c:v>-75.861689749999996</c:v>
                </c:pt>
                <c:pt idx="87">
                  <c:v>-75.877149410000001</c:v>
                </c:pt>
                <c:pt idx="88">
                  <c:v>-75.895212819999998</c:v>
                </c:pt>
                <c:pt idx="89">
                  <c:v>-75.915896829999994</c:v>
                </c:pt>
                <c:pt idx="90">
                  <c:v>-75.93918257</c:v>
                </c:pt>
                <c:pt idx="91">
                  <c:v>-75.965055309999997</c:v>
                </c:pt>
                <c:pt idx="92">
                  <c:v>-75.993506420000003</c:v>
                </c:pt>
                <c:pt idx="93">
                  <c:v>-76.024552220000004</c:v>
                </c:pt>
                <c:pt idx="94">
                  <c:v>-76.058227070000001</c:v>
                </c:pt>
                <c:pt idx="95">
                  <c:v>-76.094502050000003</c:v>
                </c:pt>
                <c:pt idx="96">
                  <c:v>-76.133355809999998</c:v>
                </c:pt>
                <c:pt idx="97">
                  <c:v>-76.174775659999995</c:v>
                </c:pt>
                <c:pt idx="98">
                  <c:v>-76.218777590000002</c:v>
                </c:pt>
                <c:pt idx="99">
                  <c:v>-76.265407460000006</c:v>
                </c:pt>
                <c:pt idx="100">
                  <c:v>-76.314586590000005</c:v>
                </c:pt>
                <c:pt idx="101">
                  <c:v>-76.366263979999999</c:v>
                </c:pt>
                <c:pt idx="102">
                  <c:v>-76.420474139999996</c:v>
                </c:pt>
                <c:pt idx="103">
                  <c:v>-76.477248970000005</c:v>
                </c:pt>
                <c:pt idx="104">
                  <c:v>-76.536625079999993</c:v>
                </c:pt>
                <c:pt idx="105">
                  <c:v>-76.598531570000006</c:v>
                </c:pt>
                <c:pt idx="106">
                  <c:v>-76.662928359999995</c:v>
                </c:pt>
                <c:pt idx="107">
                  <c:v>-76.729801109999997</c:v>
                </c:pt>
                <c:pt idx="108">
                  <c:v>-76.79918868</c:v>
                </c:pt>
                <c:pt idx="109">
                  <c:v>-76.871178830000005</c:v>
                </c:pt>
                <c:pt idx="110">
                  <c:v>-76.945658420000001</c:v>
                </c:pt>
                <c:pt idx="111">
                  <c:v>-77.022520110000002</c:v>
                </c:pt>
                <c:pt idx="112">
                  <c:v>-77.101779539999995</c:v>
                </c:pt>
                <c:pt idx="113">
                  <c:v>-77.18348211</c:v>
                </c:pt>
                <c:pt idx="114">
                  <c:v>-77.267738179999995</c:v>
                </c:pt>
                <c:pt idx="115">
                  <c:v>-77.354319529999998</c:v>
                </c:pt>
                <c:pt idx="116">
                  <c:v>-77.443295430000006</c:v>
                </c:pt>
                <c:pt idx="117">
                  <c:v>-77.534689270000001</c:v>
                </c:pt>
                <c:pt idx="118">
                  <c:v>-77.628421299999999</c:v>
                </c:pt>
                <c:pt idx="119">
                  <c:v>-77.724535279999998</c:v>
                </c:pt>
                <c:pt idx="120">
                  <c:v>-77.822864480000007</c:v>
                </c:pt>
                <c:pt idx="121">
                  <c:v>-77.923516570000004</c:v>
                </c:pt>
                <c:pt idx="122">
                  <c:v>-78.026402779999998</c:v>
                </c:pt>
                <c:pt idx="123">
                  <c:v>-78.131555649999996</c:v>
                </c:pt>
                <c:pt idx="124">
                  <c:v>-78.239036479999996</c:v>
                </c:pt>
                <c:pt idx="125">
                  <c:v>-78.348717010000001</c:v>
                </c:pt>
                <c:pt idx="126">
                  <c:v>-78.460529339999994</c:v>
                </c:pt>
                <c:pt idx="127">
                  <c:v>-78.574450600000006</c:v>
                </c:pt>
                <c:pt idx="128">
                  <c:v>-78.690546359999999</c:v>
                </c:pt>
                <c:pt idx="129">
                  <c:v>-78.808836510000006</c:v>
                </c:pt>
                <c:pt idx="130">
                  <c:v>-78.929211879999997</c:v>
                </c:pt>
                <c:pt idx="131">
                  <c:v>-79.051719169999998</c:v>
                </c:pt>
                <c:pt idx="132">
                  <c:v>-79.176204749999997</c:v>
                </c:pt>
                <c:pt idx="133">
                  <c:v>-79.302726809999996</c:v>
                </c:pt>
                <c:pt idx="134">
                  <c:v>-79.431160300000002</c:v>
                </c:pt>
                <c:pt idx="135">
                  <c:v>-79.561774549999996</c:v>
                </c:pt>
                <c:pt idx="136">
                  <c:v>-79.694264070000003</c:v>
                </c:pt>
                <c:pt idx="137">
                  <c:v>-79.828520019999999</c:v>
                </c:pt>
                <c:pt idx="138">
                  <c:v>-79.964712300000002</c:v>
                </c:pt>
                <c:pt idx="139">
                  <c:v>-80.102858620000006</c:v>
                </c:pt>
                <c:pt idx="140">
                  <c:v>-80.242928469999995</c:v>
                </c:pt>
                <c:pt idx="141">
                  <c:v>-80.384757829999998</c:v>
                </c:pt>
                <c:pt idx="142">
                  <c:v>-80.528329200000002</c:v>
                </c:pt>
                <c:pt idx="143">
                  <c:v>-80.673727220000004</c:v>
                </c:pt>
                <c:pt idx="144">
                  <c:v>-80.820818459999998</c:v>
                </c:pt>
                <c:pt idx="145">
                  <c:v>-80.969914650000007</c:v>
                </c:pt>
                <c:pt idx="146">
                  <c:v>-81.120666990000004</c:v>
                </c:pt>
                <c:pt idx="147">
                  <c:v>-81.272961210000005</c:v>
                </c:pt>
                <c:pt idx="148">
                  <c:v>-81.427007979999999</c:v>
                </c:pt>
                <c:pt idx="149">
                  <c:v>-81.582842619999994</c:v>
                </c:pt>
                <c:pt idx="150">
                  <c:v>-81.740428589999993</c:v>
                </c:pt>
                <c:pt idx="151">
                  <c:v>-81.899592679999998</c:v>
                </c:pt>
                <c:pt idx="152">
                  <c:v>-82.060167140000004</c:v>
                </c:pt>
                <c:pt idx="153">
                  <c:v>-82.222352009999994</c:v>
                </c:pt>
                <c:pt idx="154">
                  <c:v>-82.386212880000002</c:v>
                </c:pt>
                <c:pt idx="155">
                  <c:v>-82.551827950000003</c:v>
                </c:pt>
                <c:pt idx="156">
                  <c:v>-82.719001259999999</c:v>
                </c:pt>
                <c:pt idx="157">
                  <c:v>-82.888203939999997</c:v>
                </c:pt>
                <c:pt idx="158">
                  <c:v>-83.058984269999996</c:v>
                </c:pt>
                <c:pt idx="159">
                  <c:v>-83.230941650000005</c:v>
                </c:pt>
                <c:pt idx="160">
                  <c:v>-83.365420240000006</c:v>
                </c:pt>
                <c:pt idx="161">
                  <c:v>-83.432680140000002</c:v>
                </c:pt>
                <c:pt idx="162">
                  <c:v>-83.499940050000006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BeachMarksvsPrediction!#REF!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A6E2-40B8-82B9-600F632D5E5F}"/>
            </c:ext>
          </c:extLst>
        </c:ser>
        <c:ser>
          <c:idx val="6"/>
          <c:order val="6"/>
          <c:marker>
            <c:symbol val="none"/>
          </c:marker>
          <c:xVal>
            <c:numRef>
              <c:f>BeachMarksvsPrediction!$T$9:$T$200</c:f>
              <c:numCache>
                <c:formatCode>0.00E+00</c:formatCode>
                <c:ptCount val="192"/>
                <c:pt idx="0">
                  <c:v>10.70680439</c:v>
                </c:pt>
                <c:pt idx="1">
                  <c:v>10.688238009999999</c:v>
                </c:pt>
                <c:pt idx="2">
                  <c:v>10.65971465</c:v>
                </c:pt>
                <c:pt idx="3">
                  <c:v>10.621202179999999</c:v>
                </c:pt>
                <c:pt idx="4">
                  <c:v>10.577666219999999</c:v>
                </c:pt>
                <c:pt idx="5">
                  <c:v>10.52889223</c:v>
                </c:pt>
                <c:pt idx="6">
                  <c:v>10.474775620000001</c:v>
                </c:pt>
                <c:pt idx="7">
                  <c:v>10.41557012</c:v>
                </c:pt>
                <c:pt idx="8">
                  <c:v>10.351722560000001</c:v>
                </c:pt>
                <c:pt idx="9">
                  <c:v>10.28373715</c:v>
                </c:pt>
                <c:pt idx="10">
                  <c:v>10.212028419999999</c:v>
                </c:pt>
                <c:pt idx="11">
                  <c:v>10.136791710000001</c:v>
                </c:pt>
                <c:pt idx="12">
                  <c:v>10.05819193</c:v>
                </c:pt>
                <c:pt idx="13">
                  <c:v>9.9762433720000008</c:v>
                </c:pt>
                <c:pt idx="14">
                  <c:v>9.8909931009999994</c:v>
                </c:pt>
                <c:pt idx="15">
                  <c:v>9.802663677</c:v>
                </c:pt>
                <c:pt idx="16">
                  <c:v>9.7113205140000005</c:v>
                </c:pt>
                <c:pt idx="17">
                  <c:v>9.6171186950000003</c:v>
                </c:pt>
                <c:pt idx="18">
                  <c:v>9.5201132679999994</c:v>
                </c:pt>
                <c:pt idx="19">
                  <c:v>9.4203511580000008</c:v>
                </c:pt>
                <c:pt idx="20">
                  <c:v>9.3179674769999998</c:v>
                </c:pt>
                <c:pt idx="21">
                  <c:v>9.2130918039999994</c:v>
                </c:pt>
                <c:pt idx="22">
                  <c:v>9.1055436089999997</c:v>
                </c:pt>
                <c:pt idx="23">
                  <c:v>8.9955733359999996</c:v>
                </c:pt>
                <c:pt idx="24">
                  <c:v>8.8832470449999992</c:v>
                </c:pt>
                <c:pt idx="25">
                  <c:v>8.7686297070000006</c:v>
                </c:pt>
                <c:pt idx="26">
                  <c:v>8.6516412379999998</c:v>
                </c:pt>
                <c:pt idx="27">
                  <c:v>8.5324917379999992</c:v>
                </c:pt>
                <c:pt idx="28">
                  <c:v>8.4111252279999995</c:v>
                </c:pt>
                <c:pt idx="29">
                  <c:v>8.2875240160000008</c:v>
                </c:pt>
                <c:pt idx="30">
                  <c:v>8.1618908940000008</c:v>
                </c:pt>
                <c:pt idx="31">
                  <c:v>8.0341529430000005</c:v>
                </c:pt>
                <c:pt idx="32">
                  <c:v>7.9044899319999997</c:v>
                </c:pt>
                <c:pt idx="33">
                  <c:v>7.7728358950000001</c:v>
                </c:pt>
                <c:pt idx="34">
                  <c:v>7.6391640580000004</c:v>
                </c:pt>
                <c:pt idx="35">
                  <c:v>7.503680664</c:v>
                </c:pt>
                <c:pt idx="36">
                  <c:v>7.3663345800000002</c:v>
                </c:pt>
                <c:pt idx="37">
                  <c:v>7.2272294800000001</c:v>
                </c:pt>
                <c:pt idx="38">
                  <c:v>7.0863400280000004</c:v>
                </c:pt>
                <c:pt idx="39">
                  <c:v>6.943649475</c:v>
                </c:pt>
                <c:pt idx="40">
                  <c:v>6.7992801590000003</c:v>
                </c:pt>
                <c:pt idx="41">
                  <c:v>6.6532262439999998</c:v>
                </c:pt>
                <c:pt idx="42">
                  <c:v>6.5056267119999998</c:v>
                </c:pt>
                <c:pt idx="43">
                  <c:v>6.356449467</c:v>
                </c:pt>
                <c:pt idx="44">
                  <c:v>6.2059290560000004</c:v>
                </c:pt>
                <c:pt idx="45">
                  <c:v>6.0536848409999999</c:v>
                </c:pt>
                <c:pt idx="46">
                  <c:v>5.9001904019999998</c:v>
                </c:pt>
                <c:pt idx="47">
                  <c:v>5.7450652629999999</c:v>
                </c:pt>
                <c:pt idx="48">
                  <c:v>5.5886425529999997</c:v>
                </c:pt>
                <c:pt idx="49">
                  <c:v>5.4309748649999996</c:v>
                </c:pt>
                <c:pt idx="50">
                  <c:v>5.2721061550000003</c:v>
                </c:pt>
                <c:pt idx="51">
                  <c:v>5.111982426</c:v>
                </c:pt>
                <c:pt idx="52">
                  <c:v>4.950422359</c:v>
                </c:pt>
                <c:pt idx="53">
                  <c:v>4.787777223</c:v>
                </c:pt>
                <c:pt idx="54">
                  <c:v>4.62410225</c:v>
                </c:pt>
                <c:pt idx="55">
                  <c:v>4.4594399530000004</c:v>
                </c:pt>
                <c:pt idx="56">
                  <c:v>4.293630329</c:v>
                </c:pt>
                <c:pt idx="57">
                  <c:v>4.1269408380000003</c:v>
                </c:pt>
                <c:pt idx="58">
                  <c:v>3.959270144</c:v>
                </c:pt>
                <c:pt idx="59">
                  <c:v>3.7905721360000002</c:v>
                </c:pt>
                <c:pt idx="60">
                  <c:v>3.621097486</c:v>
                </c:pt>
                <c:pt idx="61">
                  <c:v>3.4508413330000001</c:v>
                </c:pt>
                <c:pt idx="62">
                  <c:v>3.279542985</c:v>
                </c:pt>
                <c:pt idx="63">
                  <c:v>3.1075751070000002</c:v>
                </c:pt>
                <c:pt idx="64">
                  <c:v>2.934994471</c:v>
                </c:pt>
                <c:pt idx="65">
                  <c:v>2.7618435419999998</c:v>
                </c:pt>
                <c:pt idx="66">
                  <c:v>2.587952037</c:v>
                </c:pt>
                <c:pt idx="67">
                  <c:v>2.4135961149999998</c:v>
                </c:pt>
                <c:pt idx="68">
                  <c:v>2.2386647019999999</c:v>
                </c:pt>
                <c:pt idx="69">
                  <c:v>2.0631085520000001</c:v>
                </c:pt>
                <c:pt idx="70">
                  <c:v>1.887189612</c:v>
                </c:pt>
                <c:pt idx="71">
                  <c:v>1.7107817270000001</c:v>
                </c:pt>
                <c:pt idx="72">
                  <c:v>1.5341102950000001</c:v>
                </c:pt>
                <c:pt idx="73">
                  <c:v>1.357064697</c:v>
                </c:pt>
                <c:pt idx="74">
                  <c:v>1.1795958179999999</c:v>
                </c:pt>
                <c:pt idx="75">
                  <c:v>1.0019663080000001</c:v>
                </c:pt>
                <c:pt idx="76">
                  <c:v>0.82410112950000003</c:v>
                </c:pt>
                <c:pt idx="77">
                  <c:v>0.6461228819</c:v>
                </c:pt>
                <c:pt idx="78">
                  <c:v>0.46798319500000002</c:v>
                </c:pt>
                <c:pt idx="79">
                  <c:v>0.2896501366</c:v>
                </c:pt>
                <c:pt idx="80">
                  <c:v>0.1112645102</c:v>
                </c:pt>
                <c:pt idx="81">
                  <c:v>-6.7252339049999998E-2</c:v>
                </c:pt>
                <c:pt idx="82">
                  <c:v>-0.2456282404</c:v>
                </c:pt>
                <c:pt idx="83">
                  <c:v>-0.4239898983</c:v>
                </c:pt>
                <c:pt idx="84">
                  <c:v>-0.60210693299999996</c:v>
                </c:pt>
                <c:pt idx="85">
                  <c:v>-0.78033770260000002</c:v>
                </c:pt>
                <c:pt idx="86">
                  <c:v>-0.95827347409999997</c:v>
                </c:pt>
                <c:pt idx="87">
                  <c:v>-1.135928496</c:v>
                </c:pt>
                <c:pt idx="88">
                  <c:v>-1.313352471</c:v>
                </c:pt>
                <c:pt idx="89">
                  <c:v>-1.490635841</c:v>
                </c:pt>
                <c:pt idx="90">
                  <c:v>-1.6675516480000001</c:v>
                </c:pt>
                <c:pt idx="91">
                  <c:v>-1.8440256399999999</c:v>
                </c:pt>
                <c:pt idx="92">
                  <c:v>-2.0200218269999999</c:v>
                </c:pt>
                <c:pt idx="93">
                  <c:v>-2.195588082</c:v>
                </c:pt>
                <c:pt idx="94">
                  <c:v>-2.370811775</c:v>
                </c:pt>
                <c:pt idx="95">
                  <c:v>-2.5454666490000002</c:v>
                </c:pt>
                <c:pt idx="96">
                  <c:v>-2.7194389600000002</c:v>
                </c:pt>
                <c:pt idx="97">
                  <c:v>-2.8926948590000001</c:v>
                </c:pt>
                <c:pt idx="98">
                  <c:v>-3.0653285019999998</c:v>
                </c:pt>
                <c:pt idx="99">
                  <c:v>-3.2371772600000002</c:v>
                </c:pt>
                <c:pt idx="100">
                  <c:v>-3.408586954</c:v>
                </c:pt>
                <c:pt idx="101">
                  <c:v>-3.5791451329999999</c:v>
                </c:pt>
                <c:pt idx="102">
                  <c:v>-3.7488172849999999</c:v>
                </c:pt>
                <c:pt idx="103">
                  <c:v>-3.9176433799999999</c:v>
                </c:pt>
                <c:pt idx="104">
                  <c:v>-4.0857053700000003</c:v>
                </c:pt>
                <c:pt idx="105">
                  <c:v>-4.2527850960000002</c:v>
                </c:pt>
                <c:pt idx="106">
                  <c:v>-4.4187732469999998</c:v>
                </c:pt>
                <c:pt idx="107">
                  <c:v>-4.5836371890000001</c:v>
                </c:pt>
                <c:pt idx="108">
                  <c:v>-4.7474633160000002</c:v>
                </c:pt>
                <c:pt idx="109">
                  <c:v>-4.9100912210000001</c:v>
                </c:pt>
                <c:pt idx="110">
                  <c:v>-5.0718408149999998</c:v>
                </c:pt>
                <c:pt idx="111">
                  <c:v>-5.2321092269999996</c:v>
                </c:pt>
                <c:pt idx="112">
                  <c:v>-5.3913811840000001</c:v>
                </c:pt>
                <c:pt idx="113">
                  <c:v>-5.5493055739999999</c:v>
                </c:pt>
                <c:pt idx="114">
                  <c:v>-5.7058279089999999</c:v>
                </c:pt>
                <c:pt idx="115">
                  <c:v>-5.8609070990000003</c:v>
                </c:pt>
                <c:pt idx="116">
                  <c:v>-6.0146931539999997</c:v>
                </c:pt>
                <c:pt idx="117">
                  <c:v>-6.1671834619999997</c:v>
                </c:pt>
                <c:pt idx="118">
                  <c:v>-6.3181502690000002</c:v>
                </c:pt>
                <c:pt idx="119">
                  <c:v>-6.4675241540000004</c:v>
                </c:pt>
                <c:pt idx="120">
                  <c:v>-6.6153314300000003</c:v>
                </c:pt>
                <c:pt idx="121">
                  <c:v>-6.7616053249999997</c:v>
                </c:pt>
                <c:pt idx="122">
                  <c:v>-6.906178325</c:v>
                </c:pt>
                <c:pt idx="123">
                  <c:v>-7.0490839989999996</c:v>
                </c:pt>
                <c:pt idx="124">
                  <c:v>-7.1903855639999996</c:v>
                </c:pt>
                <c:pt idx="125">
                  <c:v>-7.329887695</c:v>
                </c:pt>
                <c:pt idx="126">
                  <c:v>-7.4674880249999998</c:v>
                </c:pt>
                <c:pt idx="127">
                  <c:v>-7.6031520290000003</c:v>
                </c:pt>
                <c:pt idx="128">
                  <c:v>-7.7369434779999997</c:v>
                </c:pt>
                <c:pt idx="129">
                  <c:v>-7.8687235180000004</c:v>
                </c:pt>
                <c:pt idx="130">
                  <c:v>-7.9987394309999997</c:v>
                </c:pt>
                <c:pt idx="131">
                  <c:v>-8.1264959270000006</c:v>
                </c:pt>
                <c:pt idx="132">
                  <c:v>-8.2523704430000002</c:v>
                </c:pt>
                <c:pt idx="133">
                  <c:v>-8.3760795790000007</c:v>
                </c:pt>
                <c:pt idx="134">
                  <c:v>-8.4975815289999996</c:v>
                </c:pt>
                <c:pt idx="135">
                  <c:v>-8.6168394970000008</c:v>
                </c:pt>
                <c:pt idx="136">
                  <c:v>-8.7339537180000004</c:v>
                </c:pt>
                <c:pt idx="137">
                  <c:v>-8.8488980720000008</c:v>
                </c:pt>
                <c:pt idx="138">
                  <c:v>-8.9614744359999996</c:v>
                </c:pt>
                <c:pt idx="139">
                  <c:v>-9.0715999739999997</c:v>
                </c:pt>
                <c:pt idx="140">
                  <c:v>-9.1792538510000004</c:v>
                </c:pt>
                <c:pt idx="141">
                  <c:v>-9.2842984630000007</c:v>
                </c:pt>
                <c:pt idx="142">
                  <c:v>-9.3868896920000005</c:v>
                </c:pt>
                <c:pt idx="143">
                  <c:v>-9.4867596479999996</c:v>
                </c:pt>
                <c:pt idx="144">
                  <c:v>-9.5838372799999991</c:v>
                </c:pt>
                <c:pt idx="145">
                  <c:v>-9.6780463240000003</c:v>
                </c:pt>
                <c:pt idx="146">
                  <c:v>-9.7694099820000009</c:v>
                </c:pt>
                <c:pt idx="147">
                  <c:v>-9.8578365360000006</c:v>
                </c:pt>
                <c:pt idx="148">
                  <c:v>-9.943086868</c:v>
                </c:pt>
                <c:pt idx="149">
                  <c:v>-10.02500373</c:v>
                </c:pt>
                <c:pt idx="150">
                  <c:v>-10.10348104</c:v>
                </c:pt>
                <c:pt idx="151">
                  <c:v>-10.178464979999999</c:v>
                </c:pt>
                <c:pt idx="152">
                  <c:v>-10.2496916</c:v>
                </c:pt>
                <c:pt idx="153">
                  <c:v>-10.317123029999999</c:v>
                </c:pt>
                <c:pt idx="154">
                  <c:v>-10.38046134</c:v>
                </c:pt>
                <c:pt idx="155">
                  <c:v>-10.43899169</c:v>
                </c:pt>
                <c:pt idx="156">
                  <c:v>-10.491789300000001</c:v>
                </c:pt>
                <c:pt idx="157">
                  <c:v>-10.53783745</c:v>
                </c:pt>
                <c:pt idx="158">
                  <c:v>-10.57705618</c:v>
                </c:pt>
                <c:pt idx="159">
                  <c:v>-10.611011319999999</c:v>
                </c:pt>
                <c:pt idx="160">
                  <c:v>-10.635689989999999</c:v>
                </c:pt>
                <c:pt idx="161">
                  <c:v>-10.64791698</c:v>
                </c:pt>
                <c:pt idx="162">
                  <c:v>-10.660143980000001</c:v>
                </c:pt>
              </c:numCache>
            </c:numRef>
          </c:xVal>
          <c:yVal>
            <c:numRef>
              <c:f>BeachMarksvsPrediction!$U$9:$U$200</c:f>
              <c:numCache>
                <c:formatCode>0.00E+00</c:formatCode>
                <c:ptCount val="192"/>
                <c:pt idx="0">
                  <c:v>-83.466081970000005</c:v>
                </c:pt>
                <c:pt idx="1">
                  <c:v>-83.362339930000005</c:v>
                </c:pt>
                <c:pt idx="2">
                  <c:v>-83.216102169999999</c:v>
                </c:pt>
                <c:pt idx="3">
                  <c:v>-83.041841469999994</c:v>
                </c:pt>
                <c:pt idx="4">
                  <c:v>-82.868821629999999</c:v>
                </c:pt>
                <c:pt idx="5">
                  <c:v>-82.697217109999997</c:v>
                </c:pt>
                <c:pt idx="6">
                  <c:v>-82.527240899999995</c:v>
                </c:pt>
                <c:pt idx="7">
                  <c:v>-82.359041919999996</c:v>
                </c:pt>
                <c:pt idx="8">
                  <c:v>-82.192527850000005</c:v>
                </c:pt>
                <c:pt idx="9">
                  <c:v>-82.027561019999993</c:v>
                </c:pt>
                <c:pt idx="10">
                  <c:v>-81.864190129999997</c:v>
                </c:pt>
                <c:pt idx="11">
                  <c:v>-81.702403750000002</c:v>
                </c:pt>
                <c:pt idx="12">
                  <c:v>-81.542354619999998</c:v>
                </c:pt>
                <c:pt idx="13">
                  <c:v>-81.383953790000007</c:v>
                </c:pt>
                <c:pt idx="14">
                  <c:v>-81.227162489999998</c:v>
                </c:pt>
                <c:pt idx="15">
                  <c:v>-81.072199429999998</c:v>
                </c:pt>
                <c:pt idx="16">
                  <c:v>-80.918976200000003</c:v>
                </c:pt>
                <c:pt idx="17">
                  <c:v>-80.767574769999996</c:v>
                </c:pt>
                <c:pt idx="18">
                  <c:v>-80.617931049999996</c:v>
                </c:pt>
                <c:pt idx="19">
                  <c:v>-80.47000147</c:v>
                </c:pt>
                <c:pt idx="20">
                  <c:v>-80.323887869999993</c:v>
                </c:pt>
                <c:pt idx="21">
                  <c:v>-80.179701140000006</c:v>
                </c:pt>
                <c:pt idx="22">
                  <c:v>-80.037167699999998</c:v>
                </c:pt>
                <c:pt idx="23">
                  <c:v>-79.896600609999993</c:v>
                </c:pt>
                <c:pt idx="24">
                  <c:v>-79.758032749999998</c:v>
                </c:pt>
                <c:pt idx="25">
                  <c:v>-79.621475599999997</c:v>
                </c:pt>
                <c:pt idx="26">
                  <c:v>-79.486777450000005</c:v>
                </c:pt>
                <c:pt idx="27">
                  <c:v>-79.354144430000005</c:v>
                </c:pt>
                <c:pt idx="28">
                  <c:v>-79.223488369999998</c:v>
                </c:pt>
                <c:pt idx="29">
                  <c:v>-79.094770600000004</c:v>
                </c:pt>
                <c:pt idx="30">
                  <c:v>-78.968175500000001</c:v>
                </c:pt>
                <c:pt idx="31">
                  <c:v>-78.843604450000001</c:v>
                </c:pt>
                <c:pt idx="32">
                  <c:v>-78.721208959999998</c:v>
                </c:pt>
                <c:pt idx="33">
                  <c:v>-78.600904850000006</c:v>
                </c:pt>
                <c:pt idx="34">
                  <c:v>-78.482657669999995</c:v>
                </c:pt>
                <c:pt idx="35">
                  <c:v>-78.366643580000002</c:v>
                </c:pt>
                <c:pt idx="36">
                  <c:v>-78.252817750000006</c:v>
                </c:pt>
                <c:pt idx="37">
                  <c:v>-78.141258629999996</c:v>
                </c:pt>
                <c:pt idx="38">
                  <c:v>-78.031930149999994</c:v>
                </c:pt>
                <c:pt idx="39">
                  <c:v>-77.924812099999997</c:v>
                </c:pt>
                <c:pt idx="40">
                  <c:v>-77.819986950000001</c:v>
                </c:pt>
                <c:pt idx="41">
                  <c:v>-77.717435769999994</c:v>
                </c:pt>
                <c:pt idx="42">
                  <c:v>-77.617241680000006</c:v>
                </c:pt>
                <c:pt idx="43">
                  <c:v>-77.519372110000006</c:v>
                </c:pt>
                <c:pt idx="44">
                  <c:v>-77.423968000000002</c:v>
                </c:pt>
                <c:pt idx="45">
                  <c:v>-77.330782229999997</c:v>
                </c:pt>
                <c:pt idx="46">
                  <c:v>-77.24010328</c:v>
                </c:pt>
                <c:pt idx="47">
                  <c:v>-77.151711809999995</c:v>
                </c:pt>
                <c:pt idx="48">
                  <c:v>-77.065810900000002</c:v>
                </c:pt>
                <c:pt idx="49">
                  <c:v>-76.982422650000004</c:v>
                </c:pt>
                <c:pt idx="50">
                  <c:v>-76.901551330000004</c:v>
                </c:pt>
                <c:pt idx="51">
                  <c:v>-76.823153840000003</c:v>
                </c:pt>
                <c:pt idx="52">
                  <c:v>-76.74714213</c:v>
                </c:pt>
                <c:pt idx="53">
                  <c:v>-76.673683539999999</c:v>
                </c:pt>
                <c:pt idx="54">
                  <c:v>-76.602790839999997</c:v>
                </c:pt>
                <c:pt idx="55">
                  <c:v>-76.534465639999993</c:v>
                </c:pt>
                <c:pt idx="56">
                  <c:v>-76.468632049999997</c:v>
                </c:pt>
                <c:pt idx="57">
                  <c:v>-76.405388599999995</c:v>
                </c:pt>
                <c:pt idx="58">
                  <c:v>-76.344689630000005</c:v>
                </c:pt>
                <c:pt idx="59">
                  <c:v>-76.286521919999998</c:v>
                </c:pt>
                <c:pt idx="60">
                  <c:v>-76.230976310000003</c:v>
                </c:pt>
                <c:pt idx="61">
                  <c:v>-76.178049619999996</c:v>
                </c:pt>
                <c:pt idx="62">
                  <c:v>-76.127661750000001</c:v>
                </c:pt>
                <c:pt idx="63">
                  <c:v>-76.079919950000004</c:v>
                </c:pt>
                <c:pt idx="64">
                  <c:v>-76.034822039999995</c:v>
                </c:pt>
                <c:pt idx="65">
                  <c:v>-75.992355739999994</c:v>
                </c:pt>
                <c:pt idx="66">
                  <c:v>-75.952465070000002</c:v>
                </c:pt>
                <c:pt idx="67">
                  <c:v>-75.915212490000002</c:v>
                </c:pt>
                <c:pt idx="68">
                  <c:v>-75.880579460000007</c:v>
                </c:pt>
                <c:pt idx="69">
                  <c:v>-75.848561270000005</c:v>
                </c:pt>
                <c:pt idx="70">
                  <c:v>-75.819199319999996</c:v>
                </c:pt>
                <c:pt idx="71">
                  <c:v>-75.792463929999997</c:v>
                </c:pt>
                <c:pt idx="72">
                  <c:v>-75.768381860000005</c:v>
                </c:pt>
                <c:pt idx="73">
                  <c:v>-75.746927040000003</c:v>
                </c:pt>
                <c:pt idx="74">
                  <c:v>-75.72808723</c:v>
                </c:pt>
                <c:pt idx="75">
                  <c:v>-75.711889679999999</c:v>
                </c:pt>
                <c:pt idx="76">
                  <c:v>-75.698331479999993</c:v>
                </c:pt>
                <c:pt idx="77">
                  <c:v>-75.687423210000006</c:v>
                </c:pt>
                <c:pt idx="78">
                  <c:v>-75.679153769999999</c:v>
                </c:pt>
                <c:pt idx="79">
                  <c:v>-75.673517869999998</c:v>
                </c:pt>
                <c:pt idx="80">
                  <c:v>-75.670527300000003</c:v>
                </c:pt>
                <c:pt idx="81">
                  <c:v>-75.670205879999997</c:v>
                </c:pt>
                <c:pt idx="82">
                  <c:v>-75.672574850000004</c:v>
                </c:pt>
                <c:pt idx="83">
                  <c:v>-75.677620739999995</c:v>
                </c:pt>
                <c:pt idx="84">
                  <c:v>-75.685312670000002</c:v>
                </c:pt>
                <c:pt idx="85">
                  <c:v>-75.695671759999996</c:v>
                </c:pt>
                <c:pt idx="86">
                  <c:v>-75.708682600000003</c:v>
                </c:pt>
                <c:pt idx="87">
                  <c:v>-75.724338729999999</c:v>
                </c:pt>
                <c:pt idx="88">
                  <c:v>-75.742640910000006</c:v>
                </c:pt>
                <c:pt idx="89">
                  <c:v>-75.763606319999994</c:v>
                </c:pt>
                <c:pt idx="90">
                  <c:v>-75.787215990000007</c:v>
                </c:pt>
                <c:pt idx="91">
                  <c:v>-75.813455919999996</c:v>
                </c:pt>
                <c:pt idx="92">
                  <c:v>-75.842316659999994</c:v>
                </c:pt>
                <c:pt idx="93">
                  <c:v>-75.873811160000002</c:v>
                </c:pt>
                <c:pt idx="94">
                  <c:v>-75.907969260000002</c:v>
                </c:pt>
                <c:pt idx="95">
                  <c:v>-75.944758770000007</c:v>
                </c:pt>
                <c:pt idx="96">
                  <c:v>-75.984158019999995</c:v>
                </c:pt>
                <c:pt idx="97">
                  <c:v>-76.026157470000001</c:v>
                </c:pt>
                <c:pt idx="98">
                  <c:v>-76.070778059999995</c:v>
                </c:pt>
                <c:pt idx="99">
                  <c:v>-76.117970229999997</c:v>
                </c:pt>
                <c:pt idx="100">
                  <c:v>-76.16783393</c:v>
                </c:pt>
                <c:pt idx="101">
                  <c:v>-76.220269560000006</c:v>
                </c:pt>
                <c:pt idx="102">
                  <c:v>-76.275287120000002</c:v>
                </c:pt>
                <c:pt idx="103">
                  <c:v>-76.332916400000002</c:v>
                </c:pt>
                <c:pt idx="104">
                  <c:v>-76.393193049999994</c:v>
                </c:pt>
                <c:pt idx="105">
                  <c:v>-76.45604324</c:v>
                </c:pt>
                <c:pt idx="106">
                  <c:v>-76.521423510000005</c:v>
                </c:pt>
                <c:pt idx="107">
                  <c:v>-76.589316150000002</c:v>
                </c:pt>
                <c:pt idx="108">
                  <c:v>-76.659760030000001</c:v>
                </c:pt>
                <c:pt idx="109">
                  <c:v>-76.732692979999996</c:v>
                </c:pt>
                <c:pt idx="110">
                  <c:v>-76.808275539999997</c:v>
                </c:pt>
                <c:pt idx="111">
                  <c:v>-76.886228079999995</c:v>
                </c:pt>
                <c:pt idx="112">
                  <c:v>-76.966779900000006</c:v>
                </c:pt>
                <c:pt idx="113">
                  <c:v>-77.049763179999999</c:v>
                </c:pt>
                <c:pt idx="114">
                  <c:v>-77.135160940000006</c:v>
                </c:pt>
                <c:pt idx="115">
                  <c:v>-77.222963059999998</c:v>
                </c:pt>
                <c:pt idx="116">
                  <c:v>-77.313259619999997</c:v>
                </c:pt>
                <c:pt idx="117">
                  <c:v>-77.406053080000007</c:v>
                </c:pt>
                <c:pt idx="118">
                  <c:v>-77.501208539999993</c:v>
                </c:pt>
                <c:pt idx="119">
                  <c:v>-77.598686169999993</c:v>
                </c:pt>
                <c:pt idx="120">
                  <c:v>-77.698512870000002</c:v>
                </c:pt>
                <c:pt idx="121">
                  <c:v>-77.800724209999998</c:v>
                </c:pt>
                <c:pt idx="122">
                  <c:v>-77.905212689999999</c:v>
                </c:pt>
                <c:pt idx="123">
                  <c:v>-78.012006799999995</c:v>
                </c:pt>
                <c:pt idx="124">
                  <c:v>-78.121165419999997</c:v>
                </c:pt>
                <c:pt idx="125">
                  <c:v>-78.232559140000006</c:v>
                </c:pt>
                <c:pt idx="126">
                  <c:v>-78.346121490000002</c:v>
                </c:pt>
                <c:pt idx="127">
                  <c:v>-78.461829809999998</c:v>
                </c:pt>
                <c:pt idx="128">
                  <c:v>-78.5797484</c:v>
                </c:pt>
                <c:pt idx="129">
                  <c:v>-78.699767870000002</c:v>
                </c:pt>
                <c:pt idx="130">
                  <c:v>-78.822140759999996</c:v>
                </c:pt>
                <c:pt idx="131">
                  <c:v>-78.946416380000002</c:v>
                </c:pt>
                <c:pt idx="132">
                  <c:v>-79.072968180000004</c:v>
                </c:pt>
                <c:pt idx="133">
                  <c:v>-79.201521619999994</c:v>
                </c:pt>
                <c:pt idx="134">
                  <c:v>-79.332031749999999</c:v>
                </c:pt>
                <c:pt idx="135">
                  <c:v>-79.464470030000001</c:v>
                </c:pt>
                <c:pt idx="136">
                  <c:v>-79.598974549999994</c:v>
                </c:pt>
                <c:pt idx="137">
                  <c:v>-79.735558949999998</c:v>
                </c:pt>
                <c:pt idx="138">
                  <c:v>-79.874035180000007</c:v>
                </c:pt>
                <c:pt idx="139">
                  <c:v>-80.014357509999996</c:v>
                </c:pt>
                <c:pt idx="140">
                  <c:v>-80.156577519999999</c:v>
                </c:pt>
                <c:pt idx="141">
                  <c:v>-80.300587199999995</c:v>
                </c:pt>
                <c:pt idx="142">
                  <c:v>-80.446675519999999</c:v>
                </c:pt>
                <c:pt idx="143">
                  <c:v>-80.594536640000001</c:v>
                </c:pt>
                <c:pt idx="144">
                  <c:v>-80.744131109999998</c:v>
                </c:pt>
                <c:pt idx="145">
                  <c:v>-80.895438530000007</c:v>
                </c:pt>
                <c:pt idx="146">
                  <c:v>-81.048627260000004</c:v>
                </c:pt>
                <c:pt idx="147">
                  <c:v>-81.203724379999997</c:v>
                </c:pt>
                <c:pt idx="148">
                  <c:v>-81.360530949999998</c:v>
                </c:pt>
                <c:pt idx="149">
                  <c:v>-81.51900612</c:v>
                </c:pt>
                <c:pt idx="150">
                  <c:v>-81.679205730000007</c:v>
                </c:pt>
                <c:pt idx="151">
                  <c:v>-81.841254129999996</c:v>
                </c:pt>
                <c:pt idx="152">
                  <c:v>-82.004769030000006</c:v>
                </c:pt>
                <c:pt idx="153">
                  <c:v>-82.169951080000004</c:v>
                </c:pt>
                <c:pt idx="154">
                  <c:v>-82.336863960000002</c:v>
                </c:pt>
                <c:pt idx="155">
                  <c:v>-82.505376760000004</c:v>
                </c:pt>
                <c:pt idx="156">
                  <c:v>-82.675756739999997</c:v>
                </c:pt>
                <c:pt idx="157">
                  <c:v>-82.847940710000003</c:v>
                </c:pt>
                <c:pt idx="158">
                  <c:v>-83.021848969999994</c:v>
                </c:pt>
                <c:pt idx="159">
                  <c:v>-83.196974409999996</c:v>
                </c:pt>
                <c:pt idx="160">
                  <c:v>-83.334494109999994</c:v>
                </c:pt>
                <c:pt idx="161">
                  <c:v>-83.403274150000001</c:v>
                </c:pt>
                <c:pt idx="162">
                  <c:v>-83.472054189999994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6E2-40B8-82B9-600F632D5E5F}"/>
            </c:ext>
          </c:extLst>
        </c:ser>
        <c:ser>
          <c:idx val="7"/>
          <c:order val="7"/>
          <c:marker>
            <c:symbol val="none"/>
          </c:marker>
          <c:xVal>
            <c:numRef>
              <c:f>BeachMarksvsPrediction!$Z$9:$Z$200</c:f>
              <c:numCache>
                <c:formatCode>0.00E+00</c:formatCode>
                <c:ptCount val="192"/>
                <c:pt idx="0">
                  <c:v>14.00692213</c:v>
                </c:pt>
                <c:pt idx="1">
                  <c:v>13.98192684</c:v>
                </c:pt>
                <c:pt idx="2">
                  <c:v>13.94483395</c:v>
                </c:pt>
                <c:pt idx="3">
                  <c:v>13.88831439</c:v>
                </c:pt>
                <c:pt idx="4">
                  <c:v>13.825510469999999</c:v>
                </c:pt>
                <c:pt idx="5">
                  <c:v>13.75579486</c:v>
                </c:pt>
                <c:pt idx="6">
                  <c:v>13.678956619999999</c:v>
                </c:pt>
                <c:pt idx="7">
                  <c:v>13.595000300000001</c:v>
                </c:pt>
                <c:pt idx="8">
                  <c:v>13.504608989999999</c:v>
                </c:pt>
                <c:pt idx="9">
                  <c:v>13.40848686</c:v>
                </c:pt>
                <c:pt idx="10">
                  <c:v>13.307443449999999</c:v>
                </c:pt>
                <c:pt idx="11">
                  <c:v>13.20178664</c:v>
                </c:pt>
                <c:pt idx="12">
                  <c:v>13.091769060000001</c:v>
                </c:pt>
                <c:pt idx="13">
                  <c:v>12.977590149999999</c:v>
                </c:pt>
                <c:pt idx="14">
                  <c:v>12.859452040000001</c:v>
                </c:pt>
                <c:pt idx="15">
                  <c:v>12.737447919999999</c:v>
                </c:pt>
                <c:pt idx="16">
                  <c:v>12.611627650000001</c:v>
                </c:pt>
                <c:pt idx="17">
                  <c:v>12.48216626</c:v>
                </c:pt>
                <c:pt idx="18">
                  <c:v>12.34929292</c:v>
                </c:pt>
                <c:pt idx="19">
                  <c:v>12.21320289</c:v>
                </c:pt>
                <c:pt idx="20">
                  <c:v>12.073735429999999</c:v>
                </c:pt>
                <c:pt idx="21">
                  <c:v>11.931177999999999</c:v>
                </c:pt>
                <c:pt idx="22">
                  <c:v>11.785616989999999</c:v>
                </c:pt>
                <c:pt idx="23">
                  <c:v>11.63711857</c:v>
                </c:pt>
                <c:pt idx="24">
                  <c:v>11.485974479999999</c:v>
                </c:pt>
                <c:pt idx="25">
                  <c:v>11.33204804</c:v>
                </c:pt>
                <c:pt idx="26">
                  <c:v>11.17529847</c:v>
                </c:pt>
                <c:pt idx="27">
                  <c:v>11.01585848</c:v>
                </c:pt>
                <c:pt idx="28">
                  <c:v>10.853882970000001</c:v>
                </c:pt>
                <c:pt idx="29">
                  <c:v>10.689550949999999</c:v>
                </c:pt>
                <c:pt idx="30">
                  <c:v>10.522849389999999</c:v>
                </c:pt>
                <c:pt idx="31">
                  <c:v>10.353623649999999</c:v>
                </c:pt>
                <c:pt idx="32">
                  <c:v>10.182011729999999</c:v>
                </c:pt>
                <c:pt idx="33">
                  <c:v>10.00815972</c:v>
                </c:pt>
                <c:pt idx="34">
                  <c:v>9.8322398900000003</c:v>
                </c:pt>
                <c:pt idx="35">
                  <c:v>9.6542199899999996</c:v>
                </c:pt>
                <c:pt idx="36">
                  <c:v>9.4739785049999998</c:v>
                </c:pt>
                <c:pt idx="37">
                  <c:v>9.2915899159999995</c:v>
                </c:pt>
                <c:pt idx="38">
                  <c:v>9.1072313479999991</c:v>
                </c:pt>
                <c:pt idx="39">
                  <c:v>8.9210543560000009</c:v>
                </c:pt>
                <c:pt idx="40">
                  <c:v>8.7330627270000001</c:v>
                </c:pt>
                <c:pt idx="41">
                  <c:v>8.5430609020000006</c:v>
                </c:pt>
                <c:pt idx="42">
                  <c:v>8.3511771370000005</c:v>
                </c:pt>
                <c:pt idx="43">
                  <c:v>8.1575290840000001</c:v>
                </c:pt>
                <c:pt idx="44">
                  <c:v>7.9621948219999998</c:v>
                </c:pt>
                <c:pt idx="45">
                  <c:v>7.7651876919999996</c:v>
                </c:pt>
                <c:pt idx="46">
                  <c:v>7.5664364690000001</c:v>
                </c:pt>
                <c:pt idx="47">
                  <c:v>7.3661369160000003</c:v>
                </c:pt>
                <c:pt idx="48">
                  <c:v>7.1646264909999999</c:v>
                </c:pt>
                <c:pt idx="49">
                  <c:v>6.9614554660000003</c:v>
                </c:pt>
                <c:pt idx="50">
                  <c:v>6.7568336230000003</c:v>
                </c:pt>
                <c:pt idx="51">
                  <c:v>6.5506979660000004</c:v>
                </c:pt>
                <c:pt idx="52">
                  <c:v>6.3432400700000002</c:v>
                </c:pt>
                <c:pt idx="53">
                  <c:v>6.1348150009999998</c:v>
                </c:pt>
                <c:pt idx="54">
                  <c:v>5.9249611350000002</c:v>
                </c:pt>
                <c:pt idx="55">
                  <c:v>5.7138940079999996</c:v>
                </c:pt>
                <c:pt idx="56">
                  <c:v>5.5016527120000003</c:v>
                </c:pt>
                <c:pt idx="57">
                  <c:v>5.2882263810000003</c:v>
                </c:pt>
                <c:pt idx="58">
                  <c:v>5.0737766649999996</c:v>
                </c:pt>
                <c:pt idx="59">
                  <c:v>4.8584981259999998</c:v>
                </c:pt>
                <c:pt idx="60">
                  <c:v>4.6423400350000001</c:v>
                </c:pt>
                <c:pt idx="61">
                  <c:v>4.4249766749999999</c:v>
                </c:pt>
                <c:pt idx="62">
                  <c:v>4.2067681800000001</c:v>
                </c:pt>
                <c:pt idx="63">
                  <c:v>3.9880749209999999</c:v>
                </c:pt>
                <c:pt idx="64">
                  <c:v>3.7684070589999998</c:v>
                </c:pt>
                <c:pt idx="65">
                  <c:v>3.5479922589999999</c:v>
                </c:pt>
                <c:pt idx="66">
                  <c:v>3.3268746359999999</c:v>
                </c:pt>
                <c:pt idx="67">
                  <c:v>3.1050408690000002</c:v>
                </c:pt>
                <c:pt idx="68">
                  <c:v>2.8826541680000002</c:v>
                </c:pt>
                <c:pt idx="69">
                  <c:v>2.6599098159999999</c:v>
                </c:pt>
                <c:pt idx="70">
                  <c:v>2.4367496499999999</c:v>
                </c:pt>
                <c:pt idx="71">
                  <c:v>2.212943375</c:v>
                </c:pt>
                <c:pt idx="72">
                  <c:v>1.9886392900000001</c:v>
                </c:pt>
                <c:pt idx="73">
                  <c:v>1.7639963729999999</c:v>
                </c:pt>
                <c:pt idx="74">
                  <c:v>1.5392096</c:v>
                </c:pt>
                <c:pt idx="75">
                  <c:v>1.3142186300000001</c:v>
                </c:pt>
                <c:pt idx="76">
                  <c:v>1.088851534</c:v>
                </c:pt>
                <c:pt idx="77">
                  <c:v>0.86317314489999997</c:v>
                </c:pt>
                <c:pt idx="78">
                  <c:v>0.63736930889999999</c:v>
                </c:pt>
                <c:pt idx="79">
                  <c:v>0.4115963789</c:v>
                </c:pt>
                <c:pt idx="80">
                  <c:v>0.18584451460000001</c:v>
                </c:pt>
                <c:pt idx="81">
                  <c:v>-4.0241964749999998E-2</c:v>
                </c:pt>
                <c:pt idx="82">
                  <c:v>-0.26607651319999998</c:v>
                </c:pt>
                <c:pt idx="83">
                  <c:v>-0.4919409937</c:v>
                </c:pt>
                <c:pt idx="84">
                  <c:v>-0.71767280919999998</c:v>
                </c:pt>
                <c:pt idx="85">
                  <c:v>-0.94348098049999995</c:v>
                </c:pt>
                <c:pt idx="86">
                  <c:v>-1.1689733920000001</c:v>
                </c:pt>
                <c:pt idx="87">
                  <c:v>-1.394315215</c:v>
                </c:pt>
                <c:pt idx="88">
                  <c:v>-1.6193823000000001</c:v>
                </c:pt>
                <c:pt idx="89">
                  <c:v>-1.84410991</c:v>
                </c:pt>
                <c:pt idx="90">
                  <c:v>-2.0685110500000001</c:v>
                </c:pt>
                <c:pt idx="91">
                  <c:v>-2.292519006</c:v>
                </c:pt>
                <c:pt idx="92">
                  <c:v>-2.5161613059999999</c:v>
                </c:pt>
                <c:pt idx="93">
                  <c:v>-2.7393074830000002</c:v>
                </c:pt>
                <c:pt idx="94">
                  <c:v>-2.9618893420000001</c:v>
                </c:pt>
                <c:pt idx="95">
                  <c:v>-3.183919065</c:v>
                </c:pt>
                <c:pt idx="96">
                  <c:v>-3.4054940980000001</c:v>
                </c:pt>
                <c:pt idx="97">
                  <c:v>-3.6264008310000002</c:v>
                </c:pt>
                <c:pt idx="98">
                  <c:v>-3.8462746120000002</c:v>
                </c:pt>
                <c:pt idx="99">
                  <c:v>-4.0656070499999997</c:v>
                </c:pt>
                <c:pt idx="100">
                  <c:v>-4.2841686049999996</c:v>
                </c:pt>
                <c:pt idx="101">
                  <c:v>-4.5018691290000001</c:v>
                </c:pt>
                <c:pt idx="102">
                  <c:v>-4.7187414419999998</c:v>
                </c:pt>
                <c:pt idx="103">
                  <c:v>-4.9346548380000002</c:v>
                </c:pt>
                <c:pt idx="104">
                  <c:v>-5.1495425260000003</c:v>
                </c:pt>
                <c:pt idx="105">
                  <c:v>-5.3634139579999998</c:v>
                </c:pt>
                <c:pt idx="106">
                  <c:v>-5.5763545370000003</c:v>
                </c:pt>
                <c:pt idx="107">
                  <c:v>-5.7881504149999996</c:v>
                </c:pt>
                <c:pt idx="108">
                  <c:v>-5.9984494450000003</c:v>
                </c:pt>
                <c:pt idx="109">
                  <c:v>-6.2077241839999999</c:v>
                </c:pt>
                <c:pt idx="110">
                  <c:v>-6.4157551599999998</c:v>
                </c:pt>
                <c:pt idx="111">
                  <c:v>-6.6226028149999996</c:v>
                </c:pt>
                <c:pt idx="112">
                  <c:v>-6.8280722469999997</c:v>
                </c:pt>
                <c:pt idx="113">
                  <c:v>-7.0321320109999998</c:v>
                </c:pt>
                <c:pt idx="114">
                  <c:v>-7.2344498320000001</c:v>
                </c:pt>
                <c:pt idx="115">
                  <c:v>-7.4352703890000003</c:v>
                </c:pt>
                <c:pt idx="116">
                  <c:v>-7.6346863909999998</c:v>
                </c:pt>
                <c:pt idx="117">
                  <c:v>-7.8325672160000002</c:v>
                </c:pt>
                <c:pt idx="118">
                  <c:v>-8.0287645550000004</c:v>
                </c:pt>
                <c:pt idx="119">
                  <c:v>-8.2231046929999998</c:v>
                </c:pt>
                <c:pt idx="120">
                  <c:v>-8.4156351310000002</c:v>
                </c:pt>
                <c:pt idx="121">
                  <c:v>-8.6065080639999998</c:v>
                </c:pt>
                <c:pt idx="122">
                  <c:v>-8.7955945080000006</c:v>
                </c:pt>
                <c:pt idx="123">
                  <c:v>-8.9827626180000006</c:v>
                </c:pt>
                <c:pt idx="124">
                  <c:v>-9.1679305370000002</c:v>
                </c:pt>
                <c:pt idx="125">
                  <c:v>-9.3510938269999997</c:v>
                </c:pt>
                <c:pt idx="126">
                  <c:v>-9.5323244559999996</c:v>
                </c:pt>
                <c:pt idx="127">
                  <c:v>-9.7114380530000002</c:v>
                </c:pt>
                <c:pt idx="128">
                  <c:v>-9.8881293669999994</c:v>
                </c:pt>
                <c:pt idx="129">
                  <c:v>-10.062781060000001</c:v>
                </c:pt>
                <c:pt idx="130">
                  <c:v>-10.23519606</c:v>
                </c:pt>
                <c:pt idx="131">
                  <c:v>-10.40542217</c:v>
                </c:pt>
                <c:pt idx="132">
                  <c:v>-10.573291920000001</c:v>
                </c:pt>
                <c:pt idx="133">
                  <c:v>-10.738501429999999</c:v>
                </c:pt>
                <c:pt idx="134">
                  <c:v>-10.901381069999999</c:v>
                </c:pt>
                <c:pt idx="135">
                  <c:v>-11.06171267</c:v>
                </c:pt>
                <c:pt idx="136">
                  <c:v>-11.21943113</c:v>
                </c:pt>
                <c:pt idx="137">
                  <c:v>-11.37452171</c:v>
                </c:pt>
                <c:pt idx="138">
                  <c:v>-11.526841449999999</c:v>
                </c:pt>
                <c:pt idx="139">
                  <c:v>-11.67621475</c:v>
                </c:pt>
                <c:pt idx="140">
                  <c:v>-11.822631680000001</c:v>
                </c:pt>
                <c:pt idx="141">
                  <c:v>-11.96625764</c:v>
                </c:pt>
                <c:pt idx="142">
                  <c:v>-12.1067842</c:v>
                </c:pt>
                <c:pt idx="143">
                  <c:v>-12.243907849999999</c:v>
                </c:pt>
                <c:pt idx="144">
                  <c:v>-12.377856550000001</c:v>
                </c:pt>
                <c:pt idx="145">
                  <c:v>-12.50840228</c:v>
                </c:pt>
                <c:pt idx="146">
                  <c:v>-12.63543524</c:v>
                </c:pt>
                <c:pt idx="147">
                  <c:v>-12.75885062</c:v>
                </c:pt>
                <c:pt idx="148">
                  <c:v>-12.87840325</c:v>
                </c:pt>
                <c:pt idx="149">
                  <c:v>-12.99380315</c:v>
                </c:pt>
                <c:pt idx="150">
                  <c:v>-13.104888750000001</c:v>
                </c:pt>
                <c:pt idx="151">
                  <c:v>-13.21162343</c:v>
                </c:pt>
                <c:pt idx="152">
                  <c:v>-13.313854839999999</c:v>
                </c:pt>
                <c:pt idx="153">
                  <c:v>-13.41145642</c:v>
                </c:pt>
                <c:pt idx="154">
                  <c:v>-13.504132139999999</c:v>
                </c:pt>
                <c:pt idx="155">
                  <c:v>-13.59128984</c:v>
                </c:pt>
                <c:pt idx="156">
                  <c:v>-13.67182384</c:v>
                </c:pt>
                <c:pt idx="157">
                  <c:v>-13.744201690000001</c:v>
                </c:pt>
                <c:pt idx="158">
                  <c:v>-13.80736606</c:v>
                </c:pt>
                <c:pt idx="159">
                  <c:v>-13.86210339</c:v>
                </c:pt>
                <c:pt idx="160">
                  <c:v>-13.90482128</c:v>
                </c:pt>
                <c:pt idx="161">
                  <c:v>-13.9247326</c:v>
                </c:pt>
                <c:pt idx="162">
                  <c:v>-13.944080120000001</c:v>
                </c:pt>
              </c:numCache>
            </c:numRef>
          </c:xVal>
          <c:yVal>
            <c:numRef>
              <c:f>BeachMarksvsPrediction!$AA$9:$AA$200</c:f>
              <c:numCache>
                <c:formatCode>0.00E+00</c:formatCode>
                <c:ptCount val="192"/>
                <c:pt idx="0">
                  <c:v>-82.976072650000006</c:v>
                </c:pt>
                <c:pt idx="1">
                  <c:v>-82.860126100000002</c:v>
                </c:pt>
                <c:pt idx="2">
                  <c:v>-82.700533469999996</c:v>
                </c:pt>
                <c:pt idx="3">
                  <c:v>-82.481526250000002</c:v>
                </c:pt>
                <c:pt idx="4">
                  <c:v>-82.264466830000003</c:v>
                </c:pt>
                <c:pt idx="5">
                  <c:v>-82.049317950000002</c:v>
                </c:pt>
                <c:pt idx="6">
                  <c:v>-81.83702169</c:v>
                </c:pt>
                <c:pt idx="7">
                  <c:v>-81.627314709999993</c:v>
                </c:pt>
                <c:pt idx="8">
                  <c:v>-81.420331340000004</c:v>
                </c:pt>
                <c:pt idx="9">
                  <c:v>-81.215770059999997</c:v>
                </c:pt>
                <c:pt idx="10">
                  <c:v>-81.013800200000006</c:v>
                </c:pt>
                <c:pt idx="11">
                  <c:v>-80.814075009999996</c:v>
                </c:pt>
                <c:pt idx="12">
                  <c:v>-80.616613950000001</c:v>
                </c:pt>
                <c:pt idx="13">
                  <c:v>-80.421560630000002</c:v>
                </c:pt>
                <c:pt idx="14">
                  <c:v>-80.229091350000004</c:v>
                </c:pt>
                <c:pt idx="15">
                  <c:v>-80.039141369999996</c:v>
                </c:pt>
                <c:pt idx="16">
                  <c:v>-79.851531940000001</c:v>
                </c:pt>
                <c:pt idx="17">
                  <c:v>-79.666276960000005</c:v>
                </c:pt>
                <c:pt idx="18">
                  <c:v>-79.483491119999996</c:v>
                </c:pt>
                <c:pt idx="19">
                  <c:v>-79.303269560000004</c:v>
                </c:pt>
                <c:pt idx="20">
                  <c:v>-79.125277980000007</c:v>
                </c:pt>
                <c:pt idx="21">
                  <c:v>-78.949791340000004</c:v>
                </c:pt>
                <c:pt idx="22">
                  <c:v>-78.776811960000003</c:v>
                </c:pt>
                <c:pt idx="23">
                  <c:v>-78.606339849999998</c:v>
                </c:pt>
                <c:pt idx="24">
                  <c:v>-78.438620970000002</c:v>
                </c:pt>
                <c:pt idx="25">
                  <c:v>-78.273426099999995</c:v>
                </c:pt>
                <c:pt idx="26">
                  <c:v>-78.110656199999994</c:v>
                </c:pt>
                <c:pt idx="27">
                  <c:v>-77.950392379999997</c:v>
                </c:pt>
                <c:pt idx="28">
                  <c:v>-77.792730169999999</c:v>
                </c:pt>
                <c:pt idx="29">
                  <c:v>-77.637788990000004</c:v>
                </c:pt>
                <c:pt idx="30">
                  <c:v>-77.485515390000003</c:v>
                </c:pt>
                <c:pt idx="31">
                  <c:v>-77.335743910000005</c:v>
                </c:pt>
                <c:pt idx="32">
                  <c:v>-77.188572879999995</c:v>
                </c:pt>
                <c:pt idx="33">
                  <c:v>-77.044097030000003</c:v>
                </c:pt>
                <c:pt idx="34">
                  <c:v>-76.902434299999996</c:v>
                </c:pt>
                <c:pt idx="35">
                  <c:v>-76.763546210000001</c:v>
                </c:pt>
                <c:pt idx="36">
                  <c:v>-76.627325940000006</c:v>
                </c:pt>
                <c:pt idx="37">
                  <c:v>-76.493800980000003</c:v>
                </c:pt>
                <c:pt idx="38">
                  <c:v>-76.363061920000007</c:v>
                </c:pt>
                <c:pt idx="39">
                  <c:v>-76.235182440000003</c:v>
                </c:pt>
                <c:pt idx="40">
                  <c:v>-76.110157130000005</c:v>
                </c:pt>
                <c:pt idx="41">
                  <c:v>-75.987880989999994</c:v>
                </c:pt>
                <c:pt idx="42">
                  <c:v>-75.868459279999996</c:v>
                </c:pt>
                <c:pt idx="43">
                  <c:v>-75.751960100000005</c:v>
                </c:pt>
                <c:pt idx="44">
                  <c:v>-75.638399620000001</c:v>
                </c:pt>
                <c:pt idx="45">
                  <c:v>-75.527744499999997</c:v>
                </c:pt>
                <c:pt idx="46">
                  <c:v>-75.419930829999998</c:v>
                </c:pt>
                <c:pt idx="47">
                  <c:v>-75.315061450000002</c:v>
                </c:pt>
                <c:pt idx="48">
                  <c:v>-75.213302999999996</c:v>
                </c:pt>
                <c:pt idx="49">
                  <c:v>-75.114430200000001</c:v>
                </c:pt>
                <c:pt idx="50">
                  <c:v>-75.018551520000003</c:v>
                </c:pt>
                <c:pt idx="51">
                  <c:v>-74.925637190000003</c:v>
                </c:pt>
                <c:pt idx="52">
                  <c:v>-74.835760219999997</c:v>
                </c:pt>
                <c:pt idx="53">
                  <c:v>-74.74904583</c:v>
                </c:pt>
                <c:pt idx="54">
                  <c:v>-74.665291330000002</c:v>
                </c:pt>
                <c:pt idx="55">
                  <c:v>-74.584590340000005</c:v>
                </c:pt>
                <c:pt idx="56">
                  <c:v>-74.506954570000005</c:v>
                </c:pt>
                <c:pt idx="57">
                  <c:v>-74.432362310000002</c:v>
                </c:pt>
                <c:pt idx="58">
                  <c:v>-74.360850459999995</c:v>
                </c:pt>
                <c:pt idx="59">
                  <c:v>-74.292468510000006</c:v>
                </c:pt>
                <c:pt idx="60">
                  <c:v>-74.22718845</c:v>
                </c:pt>
                <c:pt idx="61">
                  <c:v>-74.164905700000006</c:v>
                </c:pt>
                <c:pt idx="62">
                  <c:v>-74.105722249999999</c:v>
                </c:pt>
                <c:pt idx="63">
                  <c:v>-74.049734529999995</c:v>
                </c:pt>
                <c:pt idx="64">
                  <c:v>-73.996815130000002</c:v>
                </c:pt>
                <c:pt idx="65">
                  <c:v>-73.947012709999996</c:v>
                </c:pt>
                <c:pt idx="66">
                  <c:v>-73.900304329999997</c:v>
                </c:pt>
                <c:pt idx="67">
                  <c:v>-73.856651310000004</c:v>
                </c:pt>
                <c:pt idx="68">
                  <c:v>-73.816058420000005</c:v>
                </c:pt>
                <c:pt idx="69">
                  <c:v>-73.778549839999997</c:v>
                </c:pt>
                <c:pt idx="70">
                  <c:v>-73.744106479999999</c:v>
                </c:pt>
                <c:pt idx="71">
                  <c:v>-73.712685210000004</c:v>
                </c:pt>
                <c:pt idx="72">
                  <c:v>-73.684306680000006</c:v>
                </c:pt>
                <c:pt idx="73">
                  <c:v>-73.65898799</c:v>
                </c:pt>
                <c:pt idx="74">
                  <c:v>-73.636746360000004</c:v>
                </c:pt>
                <c:pt idx="75">
                  <c:v>-73.617570599999993</c:v>
                </c:pt>
                <c:pt idx="76">
                  <c:v>-73.601437009999998</c:v>
                </c:pt>
                <c:pt idx="77">
                  <c:v>-73.58834358</c:v>
                </c:pt>
                <c:pt idx="78">
                  <c:v>-73.578290679999995</c:v>
                </c:pt>
                <c:pt idx="79">
                  <c:v>-73.571272759999999</c:v>
                </c:pt>
                <c:pt idx="80">
                  <c:v>-73.567284700000002</c:v>
                </c:pt>
                <c:pt idx="81">
                  <c:v>-73.56634708</c:v>
                </c:pt>
                <c:pt idx="82">
                  <c:v>-73.568497469999997</c:v>
                </c:pt>
                <c:pt idx="83">
                  <c:v>-73.573715780000001</c:v>
                </c:pt>
                <c:pt idx="84">
                  <c:v>-73.58197174</c:v>
                </c:pt>
                <c:pt idx="85">
                  <c:v>-73.593276459999998</c:v>
                </c:pt>
                <c:pt idx="86">
                  <c:v>-73.607623009999998</c:v>
                </c:pt>
                <c:pt idx="87">
                  <c:v>-73.62501537</c:v>
                </c:pt>
                <c:pt idx="88">
                  <c:v>-73.645434440000002</c:v>
                </c:pt>
                <c:pt idx="89">
                  <c:v>-73.668874560000006</c:v>
                </c:pt>
                <c:pt idx="90">
                  <c:v>-73.695350039999994</c:v>
                </c:pt>
                <c:pt idx="91">
                  <c:v>-73.724879389999998</c:v>
                </c:pt>
                <c:pt idx="92">
                  <c:v>-73.757504960000006</c:v>
                </c:pt>
                <c:pt idx="93">
                  <c:v>-73.793237000000005</c:v>
                </c:pt>
                <c:pt idx="94">
                  <c:v>-73.832071540000001</c:v>
                </c:pt>
                <c:pt idx="95">
                  <c:v>-73.874006050000006</c:v>
                </c:pt>
                <c:pt idx="96">
                  <c:v>-73.919057870000003</c:v>
                </c:pt>
                <c:pt idx="97">
                  <c:v>-73.967193420000001</c:v>
                </c:pt>
                <c:pt idx="98">
                  <c:v>-74.018340949999995</c:v>
                </c:pt>
                <c:pt idx="99">
                  <c:v>-74.072626189999994</c:v>
                </c:pt>
                <c:pt idx="100">
                  <c:v>-74.130010569999996</c:v>
                </c:pt>
                <c:pt idx="101">
                  <c:v>-74.19048798</c:v>
                </c:pt>
                <c:pt idx="102">
                  <c:v>-74.254097729999998</c:v>
                </c:pt>
                <c:pt idx="103">
                  <c:v>-74.320820280000007</c:v>
                </c:pt>
                <c:pt idx="104">
                  <c:v>-74.390631369999994</c:v>
                </c:pt>
                <c:pt idx="105">
                  <c:v>-74.463529989999998</c:v>
                </c:pt>
                <c:pt idx="106">
                  <c:v>-74.539562619999998</c:v>
                </c:pt>
                <c:pt idx="107">
                  <c:v>-74.618675260000003</c:v>
                </c:pt>
                <c:pt idx="108">
                  <c:v>-74.70073841</c:v>
                </c:pt>
                <c:pt idx="109">
                  <c:v>-74.785927560000005</c:v>
                </c:pt>
                <c:pt idx="110">
                  <c:v>-74.874158739999999</c:v>
                </c:pt>
                <c:pt idx="111">
                  <c:v>-74.965470420000003</c:v>
                </c:pt>
                <c:pt idx="112">
                  <c:v>-75.059798229999998</c:v>
                </c:pt>
                <c:pt idx="113">
                  <c:v>-75.157151420000005</c:v>
                </c:pt>
                <c:pt idx="114">
                  <c:v>-75.25738672</c:v>
                </c:pt>
                <c:pt idx="115">
                  <c:v>-75.360630240000006</c:v>
                </c:pt>
                <c:pt idx="116">
                  <c:v>-75.466946429999993</c:v>
                </c:pt>
                <c:pt idx="117">
                  <c:v>-75.576281510000001</c:v>
                </c:pt>
                <c:pt idx="118">
                  <c:v>-75.688555289999996</c:v>
                </c:pt>
                <c:pt idx="119">
                  <c:v>-75.803659699999997</c:v>
                </c:pt>
                <c:pt idx="120">
                  <c:v>-75.921617359999999</c:v>
                </c:pt>
                <c:pt idx="121">
                  <c:v>-76.042526089999996</c:v>
                </c:pt>
                <c:pt idx="122">
                  <c:v>-76.166326249999997</c:v>
                </c:pt>
                <c:pt idx="123">
                  <c:v>-76.292971179999995</c:v>
                </c:pt>
                <c:pt idx="124">
                  <c:v>-76.422445039999999</c:v>
                </c:pt>
                <c:pt idx="125">
                  <c:v>-76.554758079999999</c:v>
                </c:pt>
                <c:pt idx="126">
                  <c:v>-76.689963300000002</c:v>
                </c:pt>
                <c:pt idx="127">
                  <c:v>-76.827930570000007</c:v>
                </c:pt>
                <c:pt idx="128">
                  <c:v>-76.968431670000001</c:v>
                </c:pt>
                <c:pt idx="129">
                  <c:v>-77.111785159999997</c:v>
                </c:pt>
                <c:pt idx="130">
                  <c:v>-77.257850300000001</c:v>
                </c:pt>
                <c:pt idx="131">
                  <c:v>-77.406669590000007</c:v>
                </c:pt>
                <c:pt idx="132">
                  <c:v>-77.5581143</c:v>
                </c:pt>
                <c:pt idx="133">
                  <c:v>-77.711949570000002</c:v>
                </c:pt>
                <c:pt idx="134">
                  <c:v>-77.86854692</c:v>
                </c:pt>
                <c:pt idx="135">
                  <c:v>-78.027778749999996</c:v>
                </c:pt>
                <c:pt idx="136">
                  <c:v>-78.189635359999997</c:v>
                </c:pt>
                <c:pt idx="137">
                  <c:v>-78.354136699999998</c:v>
                </c:pt>
                <c:pt idx="138">
                  <c:v>-78.521170409999996</c:v>
                </c:pt>
                <c:pt idx="139">
                  <c:v>-78.690603199999998</c:v>
                </c:pt>
                <c:pt idx="140">
                  <c:v>-78.862494920000003</c:v>
                </c:pt>
                <c:pt idx="141">
                  <c:v>-79.037127069999997</c:v>
                </c:pt>
                <c:pt idx="142">
                  <c:v>-79.214239190000001</c:v>
                </c:pt>
                <c:pt idx="143">
                  <c:v>-79.393563510000007</c:v>
                </c:pt>
                <c:pt idx="144">
                  <c:v>-79.575527410000007</c:v>
                </c:pt>
                <c:pt idx="145">
                  <c:v>-79.759970890000005</c:v>
                </c:pt>
                <c:pt idx="146">
                  <c:v>-79.946882200000005</c:v>
                </c:pt>
                <c:pt idx="147">
                  <c:v>-80.136309949999998</c:v>
                </c:pt>
                <c:pt idx="148">
                  <c:v>-80.328166899999999</c:v>
                </c:pt>
                <c:pt idx="149">
                  <c:v>-80.522339380000005</c:v>
                </c:pt>
                <c:pt idx="150">
                  <c:v>-80.718922219999996</c:v>
                </c:pt>
                <c:pt idx="151">
                  <c:v>-80.918126130000005</c:v>
                </c:pt>
                <c:pt idx="152">
                  <c:v>-81.119780079999998</c:v>
                </c:pt>
                <c:pt idx="153">
                  <c:v>-81.323685049999995</c:v>
                </c:pt>
                <c:pt idx="154">
                  <c:v>-81.52967649</c:v>
                </c:pt>
                <c:pt idx="155">
                  <c:v>-81.737976209999999</c:v>
                </c:pt>
                <c:pt idx="156">
                  <c:v>-81.949068409999995</c:v>
                </c:pt>
                <c:pt idx="157">
                  <c:v>-82.163210770000006</c:v>
                </c:pt>
                <c:pt idx="158">
                  <c:v>-82.380217709999997</c:v>
                </c:pt>
                <c:pt idx="159">
                  <c:v>-82.599357179999998</c:v>
                </c:pt>
                <c:pt idx="160">
                  <c:v>-82.792639679999994</c:v>
                </c:pt>
                <c:pt idx="161">
                  <c:v>-82.88959079</c:v>
                </c:pt>
                <c:pt idx="162">
                  <c:v>-82.986656330000002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6E2-40B8-82B9-600F632D5E5F}"/>
            </c:ext>
          </c:extLst>
        </c:ser>
        <c:ser>
          <c:idx val="8"/>
          <c:order val="8"/>
          <c:marker>
            <c:symbol val="none"/>
          </c:marker>
          <c:xVal>
            <c:numRef>
              <c:f>BeachMarksvsPrediction!$W$9:$W$200</c:f>
              <c:numCache>
                <c:formatCode>0.00E+00</c:formatCode>
                <c:ptCount val="192"/>
                <c:pt idx="0">
                  <c:v>13.61789171</c:v>
                </c:pt>
                <c:pt idx="1">
                  <c:v>13.5934323</c:v>
                </c:pt>
                <c:pt idx="2">
                  <c:v>13.557827</c:v>
                </c:pt>
                <c:pt idx="3">
                  <c:v>13.503500750000001</c:v>
                </c:pt>
                <c:pt idx="4">
                  <c:v>13.4431631</c:v>
                </c:pt>
                <c:pt idx="5">
                  <c:v>13.37636142</c:v>
                </c:pt>
                <c:pt idx="6">
                  <c:v>13.302643339999999</c:v>
                </c:pt>
                <c:pt idx="7">
                  <c:v>13.221991149999999</c:v>
                </c:pt>
                <c:pt idx="8">
                  <c:v>13.13502912</c:v>
                </c:pt>
                <c:pt idx="9">
                  <c:v>13.04257739</c:v>
                </c:pt>
                <c:pt idx="10">
                  <c:v>12.945119330000001</c:v>
                </c:pt>
                <c:pt idx="11">
                  <c:v>12.84327474</c:v>
                </c:pt>
                <c:pt idx="12">
                  <c:v>12.737182750000001</c:v>
                </c:pt>
                <c:pt idx="13">
                  <c:v>12.627027310000001</c:v>
                </c:pt>
                <c:pt idx="14">
                  <c:v>12.51299597</c:v>
                </c:pt>
                <c:pt idx="15">
                  <c:v>12.39517403</c:v>
                </c:pt>
                <c:pt idx="16">
                  <c:v>12.273609889999999</c:v>
                </c:pt>
                <c:pt idx="17">
                  <c:v>12.14847121</c:v>
                </c:pt>
                <c:pt idx="18">
                  <c:v>12.01997525</c:v>
                </c:pt>
                <c:pt idx="19">
                  <c:v>11.88830915</c:v>
                </c:pt>
                <c:pt idx="20">
                  <c:v>11.75355543</c:v>
                </c:pt>
                <c:pt idx="21">
                  <c:v>11.61553692</c:v>
                </c:pt>
                <c:pt idx="22">
                  <c:v>11.47478695</c:v>
                </c:pt>
                <c:pt idx="23">
                  <c:v>11.33108597</c:v>
                </c:pt>
                <c:pt idx="24">
                  <c:v>11.18445193</c:v>
                </c:pt>
                <c:pt idx="25">
                  <c:v>11.035077790000001</c:v>
                </c:pt>
                <c:pt idx="26">
                  <c:v>10.88310167</c:v>
                </c:pt>
                <c:pt idx="27">
                  <c:v>10.72847666</c:v>
                </c:pt>
                <c:pt idx="28">
                  <c:v>10.57134501</c:v>
                </c:pt>
                <c:pt idx="29">
                  <c:v>10.41187774</c:v>
                </c:pt>
                <c:pt idx="30">
                  <c:v>10.25006831</c:v>
                </c:pt>
                <c:pt idx="31">
                  <c:v>10.085781649999999</c:v>
                </c:pt>
                <c:pt idx="32">
                  <c:v>9.9191477989999992</c:v>
                </c:pt>
                <c:pt idx="33">
                  <c:v>9.7503053210000008</c:v>
                </c:pt>
                <c:pt idx="34">
                  <c:v>9.5794160510000008</c:v>
                </c:pt>
                <c:pt idx="35">
                  <c:v>9.4064477499999999</c:v>
                </c:pt>
                <c:pt idx="36">
                  <c:v>9.2312881919999992</c:v>
                </c:pt>
                <c:pt idx="37">
                  <c:v>9.0540141779999992</c:v>
                </c:pt>
                <c:pt idx="38">
                  <c:v>8.8748008590000005</c:v>
                </c:pt>
                <c:pt idx="39">
                  <c:v>8.6937955500000008</c:v>
                </c:pt>
                <c:pt idx="40">
                  <c:v>8.5109998709999992</c:v>
                </c:pt>
                <c:pt idx="41">
                  <c:v>8.3262380270000005</c:v>
                </c:pt>
                <c:pt idx="42">
                  <c:v>8.1396180210000004</c:v>
                </c:pt>
                <c:pt idx="43">
                  <c:v>7.9512518820000002</c:v>
                </c:pt>
                <c:pt idx="44">
                  <c:v>7.7612139950000003</c:v>
                </c:pt>
                <c:pt idx="45">
                  <c:v>7.5695144870000002</c:v>
                </c:pt>
                <c:pt idx="46">
                  <c:v>7.3760792759999996</c:v>
                </c:pt>
                <c:pt idx="47">
                  <c:v>7.18109704</c:v>
                </c:pt>
                <c:pt idx="48">
                  <c:v>6.9849019520000004</c:v>
                </c:pt>
                <c:pt idx="49">
                  <c:v>6.7870650020000003</c:v>
                </c:pt>
                <c:pt idx="50">
                  <c:v>6.5877961420000002</c:v>
                </c:pt>
                <c:pt idx="51">
                  <c:v>6.387036771</c:v>
                </c:pt>
                <c:pt idx="52">
                  <c:v>6.1849744490000003</c:v>
                </c:pt>
                <c:pt idx="53">
                  <c:v>5.9819546929999996</c:v>
                </c:pt>
                <c:pt idx="54">
                  <c:v>5.7775254939999998</c:v>
                </c:pt>
                <c:pt idx="55">
                  <c:v>5.5718929700000004</c:v>
                </c:pt>
                <c:pt idx="56">
                  <c:v>5.3650930509999997</c:v>
                </c:pt>
                <c:pt idx="57">
                  <c:v>5.1571141699999998</c:v>
                </c:pt>
                <c:pt idx="58">
                  <c:v>4.9481136890000004</c:v>
                </c:pt>
                <c:pt idx="59">
                  <c:v>4.738283311</c:v>
                </c:pt>
                <c:pt idx="60">
                  <c:v>4.5275778969999996</c:v>
                </c:pt>
                <c:pt idx="61">
                  <c:v>4.3156830499999996</c:v>
                </c:pt>
                <c:pt idx="62">
                  <c:v>4.1029492530000002</c:v>
                </c:pt>
                <c:pt idx="63">
                  <c:v>3.8897278179999999</c:v>
                </c:pt>
                <c:pt idx="64">
                  <c:v>3.6755413090000002</c:v>
                </c:pt>
                <c:pt idx="65">
                  <c:v>3.4606116029999998</c:v>
                </c:pt>
                <c:pt idx="66">
                  <c:v>3.2449820009999999</c:v>
                </c:pt>
                <c:pt idx="67">
                  <c:v>3.0286399020000001</c:v>
                </c:pt>
                <c:pt idx="68">
                  <c:v>2.8117442590000001</c:v>
                </c:pt>
                <c:pt idx="69">
                  <c:v>2.594486378</c:v>
                </c:pt>
                <c:pt idx="70">
                  <c:v>2.376811419</c:v>
                </c:pt>
                <c:pt idx="71">
                  <c:v>2.158495898</c:v>
                </c:pt>
                <c:pt idx="72">
                  <c:v>1.939684567</c:v>
                </c:pt>
                <c:pt idx="73">
                  <c:v>1.720532065</c:v>
                </c:pt>
                <c:pt idx="74">
                  <c:v>1.5012288650000001</c:v>
                </c:pt>
                <c:pt idx="75">
                  <c:v>1.2817172100000001</c:v>
                </c:pt>
                <c:pt idx="76">
                  <c:v>1.0618307840000001</c:v>
                </c:pt>
                <c:pt idx="77">
                  <c:v>0.84163440730000005</c:v>
                </c:pt>
                <c:pt idx="78">
                  <c:v>0.62131079970000003</c:v>
                </c:pt>
                <c:pt idx="79">
                  <c:v>0.4010138332</c:v>
                </c:pt>
                <c:pt idx="80">
                  <c:v>0.18073536609999999</c:v>
                </c:pt>
                <c:pt idx="81">
                  <c:v>-3.9869824769999999E-2</c:v>
                </c:pt>
                <c:pt idx="82">
                  <c:v>-0.26022851229999999</c:v>
                </c:pt>
                <c:pt idx="83">
                  <c:v>-0.48061471030000003</c:v>
                </c:pt>
                <c:pt idx="84">
                  <c:v>-0.70086875709999996</c:v>
                </c:pt>
                <c:pt idx="85">
                  <c:v>-0.92119325350000003</c:v>
                </c:pt>
                <c:pt idx="86">
                  <c:v>-1.141203696</c:v>
                </c:pt>
                <c:pt idx="87">
                  <c:v>-1.3610592450000001</c:v>
                </c:pt>
                <c:pt idx="88">
                  <c:v>-1.58063741</c:v>
                </c:pt>
                <c:pt idx="89">
                  <c:v>-1.79987447</c:v>
                </c:pt>
                <c:pt idx="90">
                  <c:v>-2.0187829530000001</c:v>
                </c:pt>
                <c:pt idx="91">
                  <c:v>-2.2372977070000002</c:v>
                </c:pt>
                <c:pt idx="92">
                  <c:v>-2.4554450970000001</c:v>
                </c:pt>
                <c:pt idx="93">
                  <c:v>-2.67309638</c:v>
                </c:pt>
                <c:pt idx="94">
                  <c:v>-2.8901828310000002</c:v>
                </c:pt>
                <c:pt idx="95">
                  <c:v>-3.1067150429999999</c:v>
                </c:pt>
                <c:pt idx="96">
                  <c:v>-3.3227883070000002</c:v>
                </c:pt>
                <c:pt idx="97">
                  <c:v>-3.538195151</c:v>
                </c:pt>
                <c:pt idx="98">
                  <c:v>-3.7525810009999998</c:v>
                </c:pt>
                <c:pt idx="99">
                  <c:v>-3.9664258110000001</c:v>
                </c:pt>
                <c:pt idx="100">
                  <c:v>-4.179506859</c:v>
                </c:pt>
                <c:pt idx="101">
                  <c:v>-4.3917367450000002</c:v>
                </c:pt>
                <c:pt idx="102">
                  <c:v>-4.6031464729999998</c:v>
                </c:pt>
                <c:pt idx="103">
                  <c:v>-4.8136060040000004</c:v>
                </c:pt>
                <c:pt idx="104">
                  <c:v>-5.0230485270000003</c:v>
                </c:pt>
                <c:pt idx="105">
                  <c:v>-5.231484697</c:v>
                </c:pt>
                <c:pt idx="106">
                  <c:v>-5.4390001669999997</c:v>
                </c:pt>
                <c:pt idx="107">
                  <c:v>-5.6453862189999997</c:v>
                </c:pt>
                <c:pt idx="108">
                  <c:v>-5.8502963079999999</c:v>
                </c:pt>
                <c:pt idx="109">
                  <c:v>-6.0541864969999999</c:v>
                </c:pt>
                <c:pt idx="110">
                  <c:v>-6.256840628</c:v>
                </c:pt>
                <c:pt idx="111">
                  <c:v>-6.4583152110000004</c:v>
                </c:pt>
                <c:pt idx="112">
                  <c:v>-6.6584198030000001</c:v>
                </c:pt>
                <c:pt idx="113">
                  <c:v>-6.8571240329999998</c:v>
                </c:pt>
                <c:pt idx="114">
                  <c:v>-7.0541052520000003</c:v>
                </c:pt>
                <c:pt idx="115">
                  <c:v>-7.2496023960000002</c:v>
                </c:pt>
                <c:pt idx="116">
                  <c:v>-7.4437074169999997</c:v>
                </c:pt>
                <c:pt idx="117">
                  <c:v>-7.6362938570000001</c:v>
                </c:pt>
                <c:pt idx="118">
                  <c:v>-7.8272162639999996</c:v>
                </c:pt>
                <c:pt idx="119">
                  <c:v>-8.016305376</c:v>
                </c:pt>
                <c:pt idx="120">
                  <c:v>-8.2036079750000006</c:v>
                </c:pt>
                <c:pt idx="121">
                  <c:v>-8.3892747100000005</c:v>
                </c:pt>
                <c:pt idx="122">
                  <c:v>-8.5731825100000005</c:v>
                </c:pt>
                <c:pt idx="123">
                  <c:v>-8.7552010120000006</c:v>
                </c:pt>
                <c:pt idx="124">
                  <c:v>-8.935243217</c:v>
                </c:pt>
                <c:pt idx="125">
                  <c:v>-9.1132952140000008</c:v>
                </c:pt>
                <c:pt idx="126">
                  <c:v>-9.2894224869999995</c:v>
                </c:pt>
                <c:pt idx="127">
                  <c:v>-9.4634483730000003</c:v>
                </c:pt>
                <c:pt idx="128">
                  <c:v>-9.6350850979999993</c:v>
                </c:pt>
                <c:pt idx="129">
                  <c:v>-9.8047094809999997</c:v>
                </c:pt>
                <c:pt idx="130">
                  <c:v>-9.9721301160000007</c:v>
                </c:pt>
                <c:pt idx="131">
                  <c:v>-10.137392970000001</c:v>
                </c:pt>
                <c:pt idx="132">
                  <c:v>-10.300340090000001</c:v>
                </c:pt>
                <c:pt idx="133">
                  <c:v>-10.460682370000001</c:v>
                </c:pt>
                <c:pt idx="134">
                  <c:v>-10.61874201</c:v>
                </c:pt>
                <c:pt idx="135">
                  <c:v>-10.774303809999999</c:v>
                </c:pt>
                <c:pt idx="136">
                  <c:v>-10.927296030000001</c:v>
                </c:pt>
                <c:pt idx="137">
                  <c:v>-11.077697280000001</c:v>
                </c:pt>
                <c:pt idx="138">
                  <c:v>-11.225368</c:v>
                </c:pt>
                <c:pt idx="139">
                  <c:v>-11.37013896</c:v>
                </c:pt>
                <c:pt idx="140">
                  <c:v>-11.5119984</c:v>
                </c:pt>
                <c:pt idx="141">
                  <c:v>-11.65110439</c:v>
                </c:pt>
                <c:pt idx="142">
                  <c:v>-11.7871644</c:v>
                </c:pt>
                <c:pt idx="143">
                  <c:v>-11.91989631</c:v>
                </c:pt>
                <c:pt idx="144">
                  <c:v>-12.049522680000001</c:v>
                </c:pt>
                <c:pt idx="145">
                  <c:v>-12.17581755</c:v>
                </c:pt>
                <c:pt idx="146">
                  <c:v>-12.29866868</c:v>
                </c:pt>
                <c:pt idx="147">
                  <c:v>-12.41797459</c:v>
                </c:pt>
                <c:pt idx="148">
                  <c:v>-12.53349615</c:v>
                </c:pt>
                <c:pt idx="149">
                  <c:v>-12.644942459999999</c:v>
                </c:pt>
                <c:pt idx="150">
                  <c:v>-12.752130490000001</c:v>
                </c:pt>
                <c:pt idx="151">
                  <c:v>-12.85498812</c:v>
                </c:pt>
                <c:pt idx="152">
                  <c:v>-12.95332808</c:v>
                </c:pt>
                <c:pt idx="153">
                  <c:v>-13.04699282</c:v>
                </c:pt>
                <c:pt idx="154">
                  <c:v>-13.13567203</c:v>
                </c:pt>
                <c:pt idx="155">
                  <c:v>-13.218787280000001</c:v>
                </c:pt>
                <c:pt idx="156">
                  <c:v>-13.295305089999999</c:v>
                </c:pt>
                <c:pt idx="157">
                  <c:v>-13.36387448</c:v>
                </c:pt>
                <c:pt idx="158">
                  <c:v>-13.42378639</c:v>
                </c:pt>
                <c:pt idx="159">
                  <c:v>-13.476306920000001</c:v>
                </c:pt>
                <c:pt idx="160">
                  <c:v>-13.51283104</c:v>
                </c:pt>
                <c:pt idx="161">
                  <c:v>-13.53633666</c:v>
                </c:pt>
                <c:pt idx="162">
                  <c:v>-13.55910181</c:v>
                </c:pt>
              </c:numCache>
            </c:numRef>
          </c:xVal>
          <c:yVal>
            <c:numRef>
              <c:f>BeachMarksvsPrediction!$X$9:$X$200</c:f>
              <c:numCache>
                <c:formatCode>0.00E+00</c:formatCode>
                <c:ptCount val="192"/>
                <c:pt idx="0">
                  <c:v>-83.04080639</c:v>
                </c:pt>
                <c:pt idx="1">
                  <c:v>-82.926309570000001</c:v>
                </c:pt>
                <c:pt idx="2">
                  <c:v>-82.771870829999997</c:v>
                </c:pt>
                <c:pt idx="3">
                  <c:v>-82.558207809999999</c:v>
                </c:pt>
                <c:pt idx="4">
                  <c:v>-82.346342719999996</c:v>
                </c:pt>
                <c:pt idx="5">
                  <c:v>-82.136128909999996</c:v>
                </c:pt>
                <c:pt idx="6">
                  <c:v>-81.928421940000007</c:v>
                </c:pt>
                <c:pt idx="7">
                  <c:v>-81.723187659999994</c:v>
                </c:pt>
                <c:pt idx="8">
                  <c:v>-81.520576939999998</c:v>
                </c:pt>
                <c:pt idx="9">
                  <c:v>-81.320566229999997</c:v>
                </c:pt>
                <c:pt idx="10">
                  <c:v>-81.122628120000002</c:v>
                </c:pt>
                <c:pt idx="11">
                  <c:v>-80.92706742</c:v>
                </c:pt>
                <c:pt idx="12">
                  <c:v>-80.733676500000001</c:v>
                </c:pt>
                <c:pt idx="13">
                  <c:v>-80.542601140000002</c:v>
                </c:pt>
                <c:pt idx="14">
                  <c:v>-80.354019149999999</c:v>
                </c:pt>
                <c:pt idx="15">
                  <c:v>-80.167871520000006</c:v>
                </c:pt>
                <c:pt idx="16">
                  <c:v>-79.983985169999997</c:v>
                </c:pt>
                <c:pt idx="17">
                  <c:v>-79.802377120000003</c:v>
                </c:pt>
                <c:pt idx="18">
                  <c:v>-79.623165090000001</c:v>
                </c:pt>
                <c:pt idx="19">
                  <c:v>-79.446445960000005</c:v>
                </c:pt>
                <c:pt idx="20">
                  <c:v>-79.272186660000003</c:v>
                </c:pt>
                <c:pt idx="21">
                  <c:v>-79.100056570000007</c:v>
                </c:pt>
                <c:pt idx="22">
                  <c:v>-78.930621790000004</c:v>
                </c:pt>
                <c:pt idx="23">
                  <c:v>-78.763533089999996</c:v>
                </c:pt>
                <c:pt idx="24">
                  <c:v>-78.598742950000002</c:v>
                </c:pt>
                <c:pt idx="25">
                  <c:v>-78.436407340000002</c:v>
                </c:pt>
                <c:pt idx="26">
                  <c:v>-78.276613530000006</c:v>
                </c:pt>
                <c:pt idx="27">
                  <c:v>-78.119256989999997</c:v>
                </c:pt>
                <c:pt idx="28">
                  <c:v>-77.964440870000004</c:v>
                </c:pt>
                <c:pt idx="29">
                  <c:v>-77.812286970000002</c:v>
                </c:pt>
                <c:pt idx="30">
                  <c:v>-77.662738009999998</c:v>
                </c:pt>
                <c:pt idx="31">
                  <c:v>-77.515629439999998</c:v>
                </c:pt>
                <c:pt idx="32">
                  <c:v>-77.371049510000006</c:v>
                </c:pt>
                <c:pt idx="33">
                  <c:v>-77.22909593</c:v>
                </c:pt>
                <c:pt idx="34">
                  <c:v>-77.089892210000002</c:v>
                </c:pt>
                <c:pt idx="35">
                  <c:v>-76.953402879999999</c:v>
                </c:pt>
                <c:pt idx="36">
                  <c:v>-76.819516680000007</c:v>
                </c:pt>
                <c:pt idx="37">
                  <c:v>-76.688255850000004</c:v>
                </c:pt>
                <c:pt idx="38">
                  <c:v>-76.559706259999999</c:v>
                </c:pt>
                <c:pt idx="39">
                  <c:v>-76.433941090000005</c:v>
                </c:pt>
                <c:pt idx="40">
                  <c:v>-76.310958450000001</c:v>
                </c:pt>
                <c:pt idx="41">
                  <c:v>-76.190667559999994</c:v>
                </c:pt>
                <c:pt idx="42">
                  <c:v>-76.073163489999999</c:v>
                </c:pt>
                <c:pt idx="43">
                  <c:v>-75.958518049999995</c:v>
                </c:pt>
                <c:pt idx="44">
                  <c:v>-75.846751449999999</c:v>
                </c:pt>
                <c:pt idx="45">
                  <c:v>-75.737837999999996</c:v>
                </c:pt>
                <c:pt idx="46">
                  <c:v>-75.631725799999998</c:v>
                </c:pt>
                <c:pt idx="47">
                  <c:v>-75.528522280000004</c:v>
                </c:pt>
                <c:pt idx="48">
                  <c:v>-75.428383589999996</c:v>
                </c:pt>
                <c:pt idx="49">
                  <c:v>-75.33107262</c:v>
                </c:pt>
                <c:pt idx="50">
                  <c:v>-75.236685530000003</c:v>
                </c:pt>
                <c:pt idx="51">
                  <c:v>-75.145187640000003</c:v>
                </c:pt>
                <c:pt idx="52">
                  <c:v>-75.056649100000001</c:v>
                </c:pt>
                <c:pt idx="53">
                  <c:v>-74.971194639999993</c:v>
                </c:pt>
                <c:pt idx="54">
                  <c:v>-74.888630789999993</c:v>
                </c:pt>
                <c:pt idx="55">
                  <c:v>-74.809060299999999</c:v>
                </c:pt>
                <c:pt idx="56">
                  <c:v>-74.732502319999995</c:v>
                </c:pt>
                <c:pt idx="57">
                  <c:v>-74.658940990000005</c:v>
                </c:pt>
                <c:pt idx="58">
                  <c:v>-74.588416620000004</c:v>
                </c:pt>
                <c:pt idx="59">
                  <c:v>-74.520975300000003</c:v>
                </c:pt>
                <c:pt idx="60">
                  <c:v>-74.45657885</c:v>
                </c:pt>
                <c:pt idx="61">
                  <c:v>-74.395115849999996</c:v>
                </c:pt>
                <c:pt idx="62">
                  <c:v>-74.336690559999994</c:v>
                </c:pt>
                <c:pt idx="63">
                  <c:v>-74.281400210000001</c:v>
                </c:pt>
                <c:pt idx="64">
                  <c:v>-74.22912067</c:v>
                </c:pt>
                <c:pt idx="65">
                  <c:v>-74.17990322</c:v>
                </c:pt>
                <c:pt idx="66">
                  <c:v>-74.133727930000006</c:v>
                </c:pt>
                <c:pt idx="67">
                  <c:v>-74.090559200000001</c:v>
                </c:pt>
                <c:pt idx="68">
                  <c:v>-74.050407910000004</c:v>
                </c:pt>
                <c:pt idx="69">
                  <c:v>-74.013298809999995</c:v>
                </c:pt>
                <c:pt idx="70">
                  <c:v>-73.97920723</c:v>
                </c:pt>
                <c:pt idx="71">
                  <c:v>-73.948088139999996</c:v>
                </c:pt>
                <c:pt idx="72">
                  <c:v>-73.919966790000004</c:v>
                </c:pt>
                <c:pt idx="73">
                  <c:v>-73.894871309999999</c:v>
                </c:pt>
                <c:pt idx="74">
                  <c:v>-73.872827599999994</c:v>
                </c:pt>
                <c:pt idx="75">
                  <c:v>-73.853827649999999</c:v>
                </c:pt>
                <c:pt idx="76">
                  <c:v>-73.837848579999999</c:v>
                </c:pt>
                <c:pt idx="77">
                  <c:v>-73.82488669</c:v>
                </c:pt>
                <c:pt idx="78">
                  <c:v>-73.814942819999999</c:v>
                </c:pt>
                <c:pt idx="79">
                  <c:v>-73.808014420000006</c:v>
                </c:pt>
                <c:pt idx="80">
                  <c:v>-73.804096650000005</c:v>
                </c:pt>
                <c:pt idx="81">
                  <c:v>-73.803205090000006</c:v>
                </c:pt>
                <c:pt idx="82">
                  <c:v>-73.805364609999998</c:v>
                </c:pt>
                <c:pt idx="83">
                  <c:v>-73.810554490000001</c:v>
                </c:pt>
                <c:pt idx="84">
                  <c:v>-73.818745489999998</c:v>
                </c:pt>
                <c:pt idx="85">
                  <c:v>-73.829955080000005</c:v>
                </c:pt>
                <c:pt idx="86">
                  <c:v>-73.844187160000004</c:v>
                </c:pt>
                <c:pt idx="87">
                  <c:v>-73.861452290000003</c:v>
                </c:pt>
                <c:pt idx="88">
                  <c:v>-73.881728519999996</c:v>
                </c:pt>
                <c:pt idx="89">
                  <c:v>-73.905000509999994</c:v>
                </c:pt>
                <c:pt idx="90">
                  <c:v>-73.931272269999994</c:v>
                </c:pt>
                <c:pt idx="91">
                  <c:v>-73.960553829999995</c:v>
                </c:pt>
                <c:pt idx="92">
                  <c:v>-73.992883460000002</c:v>
                </c:pt>
                <c:pt idx="93">
                  <c:v>-74.028274690000003</c:v>
                </c:pt>
                <c:pt idx="94">
                  <c:v>-74.066730750000005</c:v>
                </c:pt>
                <c:pt idx="95">
                  <c:v>-74.108250139999996</c:v>
                </c:pt>
                <c:pt idx="96">
                  <c:v>-74.152843200000007</c:v>
                </c:pt>
                <c:pt idx="97">
                  <c:v>-74.200468229999998</c:v>
                </c:pt>
                <c:pt idx="98">
                  <c:v>-74.251046700000003</c:v>
                </c:pt>
                <c:pt idx="99">
                  <c:v>-74.304698090000002</c:v>
                </c:pt>
                <c:pt idx="100">
                  <c:v>-74.361378349999995</c:v>
                </c:pt>
                <c:pt idx="101">
                  <c:v>-74.421078480000006</c:v>
                </c:pt>
                <c:pt idx="102">
                  <c:v>-74.483839459999999</c:v>
                </c:pt>
                <c:pt idx="103">
                  <c:v>-74.549649310000007</c:v>
                </c:pt>
                <c:pt idx="104">
                  <c:v>-74.618487959999996</c:v>
                </c:pt>
                <c:pt idx="105">
                  <c:v>-74.690348619999995</c:v>
                </c:pt>
                <c:pt idx="106">
                  <c:v>-74.765268899999995</c:v>
                </c:pt>
                <c:pt idx="107">
                  <c:v>-74.843195559999998</c:v>
                </c:pt>
                <c:pt idx="108">
                  <c:v>-74.9240092</c:v>
                </c:pt>
                <c:pt idx="109">
                  <c:v>-75.007892339999998</c:v>
                </c:pt>
                <c:pt idx="110">
                  <c:v>-75.094765839999994</c:v>
                </c:pt>
                <c:pt idx="111">
                  <c:v>-75.184670580000002</c:v>
                </c:pt>
                <c:pt idx="112">
                  <c:v>-75.277541839999998</c:v>
                </c:pt>
                <c:pt idx="113">
                  <c:v>-75.373385630000001</c:v>
                </c:pt>
                <c:pt idx="114">
                  <c:v>-75.472056890000005</c:v>
                </c:pt>
                <c:pt idx="115">
                  <c:v>-75.573676710000001</c:v>
                </c:pt>
                <c:pt idx="116">
                  <c:v>-75.678303659999997</c:v>
                </c:pt>
                <c:pt idx="117">
                  <c:v>-75.785882279999996</c:v>
                </c:pt>
                <c:pt idx="118">
                  <c:v>-75.896334670000002</c:v>
                </c:pt>
                <c:pt idx="119">
                  <c:v>-76.009554069999993</c:v>
                </c:pt>
                <c:pt idx="120">
                  <c:v>-76.125561020000006</c:v>
                </c:pt>
                <c:pt idx="121">
                  <c:v>-76.244446830000001</c:v>
                </c:pt>
                <c:pt idx="122">
                  <c:v>-76.366148420000002</c:v>
                </c:pt>
                <c:pt idx="123">
                  <c:v>-76.490622290000005</c:v>
                </c:pt>
                <c:pt idx="124">
                  <c:v>-76.617862380000005</c:v>
                </c:pt>
                <c:pt idx="125">
                  <c:v>-76.747890749999996</c:v>
                </c:pt>
                <c:pt idx="126">
                  <c:v>-76.880763639999998</c:v>
                </c:pt>
                <c:pt idx="127">
                  <c:v>-77.016347839999995</c:v>
                </c:pt>
                <c:pt idx="128">
                  <c:v>-77.154406309999999</c:v>
                </c:pt>
                <c:pt idx="129">
                  <c:v>-77.295244789999998</c:v>
                </c:pt>
                <c:pt idx="130">
                  <c:v>-77.438724239999999</c:v>
                </c:pt>
                <c:pt idx="131">
                  <c:v>-77.584886429999997</c:v>
                </c:pt>
                <c:pt idx="132">
                  <c:v>-77.733599190000007</c:v>
                </c:pt>
                <c:pt idx="133">
                  <c:v>-77.884625040000003</c:v>
                </c:pt>
                <c:pt idx="134">
                  <c:v>-78.038326639999994</c:v>
                </c:pt>
                <c:pt idx="135">
                  <c:v>-78.194581700000001</c:v>
                </c:pt>
                <c:pt idx="136">
                  <c:v>-78.353388510000002</c:v>
                </c:pt>
                <c:pt idx="137">
                  <c:v>-78.514772559999997</c:v>
                </c:pt>
                <c:pt idx="138">
                  <c:v>-78.678623369999997</c:v>
                </c:pt>
                <c:pt idx="139">
                  <c:v>-78.844807889999998</c:v>
                </c:pt>
                <c:pt idx="140">
                  <c:v>-79.013385299999996</c:v>
                </c:pt>
                <c:pt idx="141">
                  <c:v>-79.184631830000001</c:v>
                </c:pt>
                <c:pt idx="142">
                  <c:v>-79.358285359999996</c:v>
                </c:pt>
                <c:pt idx="143">
                  <c:v>-79.53407301</c:v>
                </c:pt>
                <c:pt idx="144">
                  <c:v>-79.712411489999994</c:v>
                </c:pt>
                <c:pt idx="145">
                  <c:v>-79.893146849999994</c:v>
                </c:pt>
                <c:pt idx="146">
                  <c:v>-80.076270679999993</c:v>
                </c:pt>
                <c:pt idx="147">
                  <c:v>-80.26182901</c:v>
                </c:pt>
                <c:pt idx="148">
                  <c:v>-80.449735459999999</c:v>
                </c:pt>
                <c:pt idx="149">
                  <c:v>-80.639882400000005</c:v>
                </c:pt>
                <c:pt idx="150">
                  <c:v>-80.832374639999998</c:v>
                </c:pt>
                <c:pt idx="151">
                  <c:v>-81.027434069999998</c:v>
                </c:pt>
                <c:pt idx="152">
                  <c:v>-81.224908659999997</c:v>
                </c:pt>
                <c:pt idx="153">
                  <c:v>-81.424613859999994</c:v>
                </c:pt>
                <c:pt idx="154">
                  <c:v>-81.626388770000005</c:v>
                </c:pt>
                <c:pt idx="155">
                  <c:v>-81.830434550000007</c:v>
                </c:pt>
                <c:pt idx="156">
                  <c:v>-82.037184280000005</c:v>
                </c:pt>
                <c:pt idx="157">
                  <c:v>-82.246818399999995</c:v>
                </c:pt>
                <c:pt idx="158">
                  <c:v>-82.459059429999996</c:v>
                </c:pt>
                <c:pt idx="159">
                  <c:v>-82.673109679999996</c:v>
                </c:pt>
                <c:pt idx="160">
                  <c:v>-82.834642729999999</c:v>
                </c:pt>
                <c:pt idx="161">
                  <c:v>-82.942454929999997</c:v>
                </c:pt>
                <c:pt idx="162">
                  <c:v>-83.050426000000002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6E2-40B8-82B9-600F632D5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791464"/>
        <c:axId val="780795072"/>
      </c:scatterChart>
      <c:valAx>
        <c:axId val="780791464"/>
        <c:scaling>
          <c:orientation val="minMax"/>
          <c:max val="16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>
              <a:noFill/>
              <a:prstDash val="dash"/>
            </a:ln>
          </c:spPr>
        </c:minorGridlines>
        <c:numFmt formatCode="#,##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795072"/>
        <c:crossesAt val="-84.149999999999991"/>
        <c:crossBetween val="midCat"/>
        <c:majorUnit val="2"/>
      </c:valAx>
      <c:valAx>
        <c:axId val="780795072"/>
        <c:scaling>
          <c:orientation val="minMax"/>
          <c:max val="-71.35799999999999"/>
          <c:min val="-84.14999999999999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791464"/>
        <c:crossesAt val="0"/>
        <c:crossBetween val="midCat"/>
      </c:valAx>
      <c:spPr>
        <a:noFill/>
        <a:ln w="12700">
          <a:solidFill>
            <a:schemeClr val="bg1"/>
          </a:solidFill>
        </a:ln>
      </c:spPr>
    </c:plotArea>
    <c:plotVisOnly val="1"/>
    <c:dispBlanksAs val="gap"/>
    <c:showDLblsOverMax val="0"/>
    <c:extLst/>
  </c:chart>
  <c:spPr>
    <a:noFill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Comparison between test data</a:t>
            </a:r>
            <a:r>
              <a:rPr lang="en-US" sz="1400" baseline="0"/>
              <a:t> and 3D FEA solutions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196070004742719E-2"/>
          <c:y val="0.14447564480639724"/>
          <c:w val="0.86573184879601106"/>
          <c:h val="0.74868400889493014"/>
        </c:manualLayout>
      </c:layout>
      <c:scatterChart>
        <c:scatterStyle val="lineMarker"/>
        <c:varyColors val="0"/>
        <c:ser>
          <c:idx val="4"/>
          <c:order val="0"/>
          <c:tx>
            <c:v>3D FEA based solution using BS7910 off-nominal FCGR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comparison!$E$8:$E$110</c:f>
              <c:numCache>
                <c:formatCode>General</c:formatCode>
                <c:ptCount val="103"/>
                <c:pt idx="0">
                  <c:v>0</c:v>
                </c:pt>
                <c:pt idx="1">
                  <c:v>9.9337999999999997</c:v>
                </c:pt>
                <c:pt idx="2">
                  <c:v>110.39</c:v>
                </c:pt>
                <c:pt idx="3">
                  <c:v>502.1</c:v>
                </c:pt>
                <c:pt idx="4">
                  <c:v>1004</c:v>
                </c:pt>
                <c:pt idx="5">
                  <c:v>2007.4</c:v>
                </c:pt>
                <c:pt idx="6">
                  <c:v>3000.6</c:v>
                </c:pt>
                <c:pt idx="7">
                  <c:v>3995.4</c:v>
                </c:pt>
                <c:pt idx="8">
                  <c:v>4997.3</c:v>
                </c:pt>
                <c:pt idx="9">
                  <c:v>6000.1</c:v>
                </c:pt>
                <c:pt idx="10">
                  <c:v>7002.7</c:v>
                </c:pt>
                <c:pt idx="11">
                  <c:v>8005.7</c:v>
                </c:pt>
                <c:pt idx="12">
                  <c:v>9006.7000000000007</c:v>
                </c:pt>
                <c:pt idx="13">
                  <c:v>9507.4</c:v>
                </c:pt>
                <c:pt idx="14">
                  <c:v>9897.9</c:v>
                </c:pt>
                <c:pt idx="15">
                  <c:v>9998</c:v>
                </c:pt>
                <c:pt idx="16">
                  <c:v>10008</c:v>
                </c:pt>
                <c:pt idx="17">
                  <c:v>10018</c:v>
                </c:pt>
                <c:pt idx="18">
                  <c:v>11002</c:v>
                </c:pt>
                <c:pt idx="19">
                  <c:v>11997</c:v>
                </c:pt>
                <c:pt idx="20">
                  <c:v>12992</c:v>
                </c:pt>
                <c:pt idx="21">
                  <c:v>13988</c:v>
                </c:pt>
                <c:pt idx="22">
                  <c:v>14975</c:v>
                </c:pt>
                <c:pt idx="23">
                  <c:v>14985</c:v>
                </c:pt>
                <c:pt idx="24">
                  <c:v>14995</c:v>
                </c:pt>
                <c:pt idx="25">
                  <c:v>15095</c:v>
                </c:pt>
                <c:pt idx="26">
                  <c:v>15484</c:v>
                </c:pt>
                <c:pt idx="27">
                  <c:v>15983</c:v>
                </c:pt>
                <c:pt idx="28">
                  <c:v>16981</c:v>
                </c:pt>
                <c:pt idx="29">
                  <c:v>17980</c:v>
                </c:pt>
                <c:pt idx="30">
                  <c:v>18979</c:v>
                </c:pt>
                <c:pt idx="31">
                  <c:v>19978</c:v>
                </c:pt>
                <c:pt idx="32">
                  <c:v>20979</c:v>
                </c:pt>
                <c:pt idx="33">
                  <c:v>21980</c:v>
                </c:pt>
                <c:pt idx="34">
                  <c:v>22981</c:v>
                </c:pt>
                <c:pt idx="35">
                  <c:v>23982</c:v>
                </c:pt>
                <c:pt idx="36">
                  <c:v>24483</c:v>
                </c:pt>
                <c:pt idx="37">
                  <c:v>24874</c:v>
                </c:pt>
                <c:pt idx="38">
                  <c:v>24974</c:v>
                </c:pt>
                <c:pt idx="39">
                  <c:v>24984</c:v>
                </c:pt>
                <c:pt idx="40">
                  <c:v>24994</c:v>
                </c:pt>
                <c:pt idx="41">
                  <c:v>25986</c:v>
                </c:pt>
                <c:pt idx="42">
                  <c:v>26988</c:v>
                </c:pt>
                <c:pt idx="43">
                  <c:v>27990</c:v>
                </c:pt>
                <c:pt idx="44">
                  <c:v>28992</c:v>
                </c:pt>
                <c:pt idx="45">
                  <c:v>29984</c:v>
                </c:pt>
                <c:pt idx="46">
                  <c:v>29994</c:v>
                </c:pt>
                <c:pt idx="47">
                  <c:v>30004</c:v>
                </c:pt>
                <c:pt idx="48">
                  <c:v>30104</c:v>
                </c:pt>
                <c:pt idx="49">
                  <c:v>30492</c:v>
                </c:pt>
                <c:pt idx="50">
                  <c:v>30992</c:v>
                </c:pt>
                <c:pt idx="51">
                  <c:v>31994</c:v>
                </c:pt>
                <c:pt idx="52">
                  <c:v>32989</c:v>
                </c:pt>
                <c:pt idx="53">
                  <c:v>33991</c:v>
                </c:pt>
                <c:pt idx="54">
                  <c:v>34993</c:v>
                </c:pt>
                <c:pt idx="55">
                  <c:v>35995</c:v>
                </c:pt>
                <c:pt idx="56">
                  <c:v>36997</c:v>
                </c:pt>
                <c:pt idx="57">
                  <c:v>37995</c:v>
                </c:pt>
                <c:pt idx="58">
                  <c:v>38992</c:v>
                </c:pt>
                <c:pt idx="59">
                  <c:v>39494</c:v>
                </c:pt>
                <c:pt idx="60">
                  <c:v>39883</c:v>
                </c:pt>
                <c:pt idx="61">
                  <c:v>39983</c:v>
                </c:pt>
                <c:pt idx="62">
                  <c:v>39993</c:v>
                </c:pt>
                <c:pt idx="63">
                  <c:v>40003</c:v>
                </c:pt>
                <c:pt idx="64">
                  <c:v>40992</c:v>
                </c:pt>
                <c:pt idx="65">
                  <c:v>41995</c:v>
                </c:pt>
                <c:pt idx="66">
                  <c:v>42993</c:v>
                </c:pt>
                <c:pt idx="67">
                  <c:v>43996</c:v>
                </c:pt>
                <c:pt idx="68">
                  <c:v>44988</c:v>
                </c:pt>
                <c:pt idx="69">
                  <c:v>44998</c:v>
                </c:pt>
                <c:pt idx="70">
                  <c:v>45008</c:v>
                </c:pt>
                <c:pt idx="71">
                  <c:v>45108</c:v>
                </c:pt>
                <c:pt idx="72">
                  <c:v>45498</c:v>
                </c:pt>
                <c:pt idx="73">
                  <c:v>45998</c:v>
                </c:pt>
                <c:pt idx="74">
                  <c:v>46999</c:v>
                </c:pt>
                <c:pt idx="75">
                  <c:v>48002</c:v>
                </c:pt>
                <c:pt idx="76">
                  <c:v>48994</c:v>
                </c:pt>
                <c:pt idx="77">
                  <c:v>49996</c:v>
                </c:pt>
                <c:pt idx="78">
                  <c:v>50996</c:v>
                </c:pt>
                <c:pt idx="79">
                  <c:v>51994</c:v>
                </c:pt>
                <c:pt idx="80">
                  <c:v>52995</c:v>
                </c:pt>
                <c:pt idx="81">
                  <c:v>53999</c:v>
                </c:pt>
                <c:pt idx="82">
                  <c:v>54495</c:v>
                </c:pt>
                <c:pt idx="83">
                  <c:v>54884</c:v>
                </c:pt>
                <c:pt idx="84">
                  <c:v>54984</c:v>
                </c:pt>
                <c:pt idx="85">
                  <c:v>54994</c:v>
                </c:pt>
                <c:pt idx="86">
                  <c:v>55004</c:v>
                </c:pt>
                <c:pt idx="87">
                  <c:v>55994</c:v>
                </c:pt>
                <c:pt idx="88">
                  <c:v>56995</c:v>
                </c:pt>
                <c:pt idx="89">
                  <c:v>57997</c:v>
                </c:pt>
                <c:pt idx="90">
                  <c:v>58999</c:v>
                </c:pt>
                <c:pt idx="91">
                  <c:v>59982</c:v>
                </c:pt>
                <c:pt idx="92">
                  <c:v>59992</c:v>
                </c:pt>
                <c:pt idx="93">
                  <c:v>60002</c:v>
                </c:pt>
                <c:pt idx="94">
                  <c:v>60102</c:v>
                </c:pt>
                <c:pt idx="95">
                  <c:v>60493</c:v>
                </c:pt>
                <c:pt idx="96">
                  <c:v>60992</c:v>
                </c:pt>
                <c:pt idx="97">
                  <c:v>61995</c:v>
                </c:pt>
                <c:pt idx="98">
                  <c:v>62992</c:v>
                </c:pt>
                <c:pt idx="99">
                  <c:v>63998</c:v>
                </c:pt>
                <c:pt idx="100">
                  <c:v>64989</c:v>
                </c:pt>
                <c:pt idx="101">
                  <c:v>65992</c:v>
                </c:pt>
              </c:numCache>
            </c:numRef>
          </c:xVal>
          <c:yVal>
            <c:numRef>
              <c:f>comparison!$F$8:$F$110</c:f>
              <c:numCache>
                <c:formatCode>General</c:formatCode>
                <c:ptCount val="103"/>
                <c:pt idx="0">
                  <c:v>4.9799190546049301</c:v>
                </c:pt>
                <c:pt idx="1">
                  <c:v>4.9805947113451099</c:v>
                </c:pt>
                <c:pt idx="2">
                  <c:v>4.98803944336988</c:v>
                </c:pt>
                <c:pt idx="3">
                  <c:v>5.0171728410439904</c:v>
                </c:pt>
                <c:pt idx="4">
                  <c:v>5.0547546574643203</c:v>
                </c:pt>
                <c:pt idx="5">
                  <c:v>5.1305665243616598</c:v>
                </c:pt>
                <c:pt idx="6">
                  <c:v>5.2079351467383201</c:v>
                </c:pt>
                <c:pt idx="7">
                  <c:v>5.2866214600476296</c:v>
                </c:pt>
                <c:pt idx="8">
                  <c:v>5.3667725797413803</c:v>
                </c:pt>
                <c:pt idx="9">
                  <c:v>5.4486321365649397</c:v>
                </c:pt>
                <c:pt idx="10">
                  <c:v>5.5320375123089596</c:v>
                </c:pt>
                <c:pt idx="11">
                  <c:v>5.6172093906182896</c:v>
                </c:pt>
                <c:pt idx="12">
                  <c:v>5.7042185983945597</c:v>
                </c:pt>
                <c:pt idx="13">
                  <c:v>5.7486481108145302</c:v>
                </c:pt>
                <c:pt idx="14">
                  <c:v>5.7837127563474802</c:v>
                </c:pt>
                <c:pt idx="15">
                  <c:v>5.7927859262441999</c:v>
                </c:pt>
                <c:pt idx="16">
                  <c:v>5.7936953418816204</c:v>
                </c:pt>
                <c:pt idx="17">
                  <c:v>5.7938633015917196</c:v>
                </c:pt>
                <c:pt idx="18">
                  <c:v>5.8104858479850297</c:v>
                </c:pt>
                <c:pt idx="19">
                  <c:v>5.8273428738506503</c:v>
                </c:pt>
                <c:pt idx="20">
                  <c:v>5.8443521921720096</c:v>
                </c:pt>
                <c:pt idx="21">
                  <c:v>5.8613719145762602</c:v>
                </c:pt>
                <c:pt idx="22">
                  <c:v>5.8782908194615198</c:v>
                </c:pt>
                <c:pt idx="23">
                  <c:v>5.8784624298921999</c:v>
                </c:pt>
                <c:pt idx="24">
                  <c:v>5.8793927212699399</c:v>
                </c:pt>
                <c:pt idx="25">
                  <c:v>5.88869923321906</c:v>
                </c:pt>
                <c:pt idx="26">
                  <c:v>5.9250675415099403</c:v>
                </c:pt>
                <c:pt idx="27">
                  <c:v>5.9720719971887197</c:v>
                </c:pt>
                <c:pt idx="28">
                  <c:v>6.0672017405259799</c:v>
                </c:pt>
                <c:pt idx="29">
                  <c:v>6.1645708402286301</c:v>
                </c:pt>
                <c:pt idx="30">
                  <c:v>6.26425195084677</c:v>
                </c:pt>
                <c:pt idx="31">
                  <c:v>6.3658585632185698</c:v>
                </c:pt>
                <c:pt idx="32">
                  <c:v>6.4692354085369699</c:v>
                </c:pt>
                <c:pt idx="33">
                  <c:v>6.5747375720224897</c:v>
                </c:pt>
                <c:pt idx="34">
                  <c:v>6.6820768164037796</c:v>
                </c:pt>
                <c:pt idx="35">
                  <c:v>6.7915272503487696</c:v>
                </c:pt>
                <c:pt idx="36">
                  <c:v>6.8473712204363801</c:v>
                </c:pt>
                <c:pt idx="37">
                  <c:v>6.8914215926684896</c:v>
                </c:pt>
                <c:pt idx="38">
                  <c:v>6.9028156776607998</c:v>
                </c:pt>
                <c:pt idx="39">
                  <c:v>6.9039574677924103</c:v>
                </c:pt>
                <c:pt idx="40">
                  <c:v>6.9041760151180904</c:v>
                </c:pt>
                <c:pt idx="41">
                  <c:v>6.9257970197643202</c:v>
                </c:pt>
                <c:pt idx="42">
                  <c:v>6.9477726753943898</c:v>
                </c:pt>
                <c:pt idx="43">
                  <c:v>6.9698428031565998</c:v>
                </c:pt>
                <c:pt idx="44">
                  <c:v>6.9920237087482198</c:v>
                </c:pt>
                <c:pt idx="45">
                  <c:v>7.0141058537318504</c:v>
                </c:pt>
                <c:pt idx="46">
                  <c:v>7.0143301352611402</c:v>
                </c:pt>
                <c:pt idx="47">
                  <c:v>7.0154970064556998</c:v>
                </c:pt>
                <c:pt idx="48">
                  <c:v>7.0271976076335099</c:v>
                </c:pt>
                <c:pt idx="49">
                  <c:v>7.0727600725505004</c:v>
                </c:pt>
                <c:pt idx="50">
                  <c:v>7.1318732460335896</c:v>
                </c:pt>
                <c:pt idx="51">
                  <c:v>7.2514132067150303</c:v>
                </c:pt>
                <c:pt idx="52">
                  <c:v>7.3737056143209196</c:v>
                </c:pt>
                <c:pt idx="53">
                  <c:v>7.4990442319647004</c:v>
                </c:pt>
                <c:pt idx="54">
                  <c:v>7.6276299131302299</c:v>
                </c:pt>
                <c:pt idx="55">
                  <c:v>7.7596571514207904</c:v>
                </c:pt>
                <c:pt idx="56">
                  <c:v>7.8953084120771502</c:v>
                </c:pt>
                <c:pt idx="57">
                  <c:v>8.0346185837419899</c:v>
                </c:pt>
                <c:pt idx="58">
                  <c:v>8.17772783646131</c:v>
                </c:pt>
                <c:pt idx="59">
                  <c:v>8.2514350480939598</c:v>
                </c:pt>
                <c:pt idx="60">
                  <c:v>8.3098077038037594</c:v>
                </c:pt>
                <c:pt idx="61">
                  <c:v>8.3248437310532299</c:v>
                </c:pt>
                <c:pt idx="62">
                  <c:v>8.3263626004486895</c:v>
                </c:pt>
                <c:pt idx="63">
                  <c:v>8.3266649464990099</c:v>
                </c:pt>
                <c:pt idx="64">
                  <c:v>8.3566796546082607</c:v>
                </c:pt>
                <c:pt idx="65">
                  <c:v>8.3871213759087606</c:v>
                </c:pt>
                <c:pt idx="66">
                  <c:v>8.4177964332119792</c:v>
                </c:pt>
                <c:pt idx="67">
                  <c:v>8.4486964036517396</c:v>
                </c:pt>
                <c:pt idx="68">
                  <c:v>8.4793598506851495</c:v>
                </c:pt>
                <c:pt idx="69">
                  <c:v>8.4796730307410897</c:v>
                </c:pt>
                <c:pt idx="70">
                  <c:v>8.4812489100546191</c:v>
                </c:pt>
                <c:pt idx="71">
                  <c:v>8.4969249643700309</c:v>
                </c:pt>
                <c:pt idx="72">
                  <c:v>8.5584274456820406</c:v>
                </c:pt>
                <c:pt idx="73">
                  <c:v>8.6382814641546801</c:v>
                </c:pt>
                <c:pt idx="74">
                  <c:v>8.8003877753470405</c:v>
                </c:pt>
                <c:pt idx="75">
                  <c:v>8.9686036686017196</c:v>
                </c:pt>
                <c:pt idx="76">
                  <c:v>9.1428548822906706</c:v>
                </c:pt>
                <c:pt idx="77">
                  <c:v>9.3235729335400794</c:v>
                </c:pt>
                <c:pt idx="78">
                  <c:v>9.5113457103601196</c:v>
                </c:pt>
                <c:pt idx="79">
                  <c:v>9.7066230155964099</c:v>
                </c:pt>
                <c:pt idx="80">
                  <c:v>9.9097693299130896</c:v>
                </c:pt>
                <c:pt idx="81">
                  <c:v>10.1218015574477</c:v>
                </c:pt>
                <c:pt idx="82">
                  <c:v>10.2327950253199</c:v>
                </c:pt>
                <c:pt idx="83">
                  <c:v>10.321216993552</c:v>
                </c:pt>
                <c:pt idx="84">
                  <c:v>10.344313947343499</c:v>
                </c:pt>
                <c:pt idx="85">
                  <c:v>10.346633777726799</c:v>
                </c:pt>
                <c:pt idx="86">
                  <c:v>10.347099659826499</c:v>
                </c:pt>
                <c:pt idx="87">
                  <c:v>10.393231194987401</c:v>
                </c:pt>
                <c:pt idx="88">
                  <c:v>10.440016954832201</c:v>
                </c:pt>
                <c:pt idx="89">
                  <c:v>10.4873595400661</c:v>
                </c:pt>
                <c:pt idx="90">
                  <c:v>10.535173701274701</c:v>
                </c:pt>
                <c:pt idx="91">
                  <c:v>10.582998005817</c:v>
                </c:pt>
                <c:pt idx="92">
                  <c:v>10.5834860268596</c:v>
                </c:pt>
                <c:pt idx="93">
                  <c:v>10.585920716482301</c:v>
                </c:pt>
                <c:pt idx="94">
                  <c:v>10.610289401611499</c:v>
                </c:pt>
                <c:pt idx="95">
                  <c:v>10.705852854433999</c:v>
                </c:pt>
                <c:pt idx="96">
                  <c:v>10.830832015717901</c:v>
                </c:pt>
                <c:pt idx="97">
                  <c:v>11.088293823266801</c:v>
                </c:pt>
                <c:pt idx="98">
                  <c:v>11.3620306244622</c:v>
                </c:pt>
                <c:pt idx="99">
                  <c:v>11.654813074367199</c:v>
                </c:pt>
                <c:pt idx="100">
                  <c:v>11.973724629727</c:v>
                </c:pt>
                <c:pt idx="101">
                  <c:v>12.334179029645901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AF-4B3E-AB06-A56CE4626EED}"/>
            </c:ext>
          </c:extLst>
        </c:ser>
        <c:ser>
          <c:idx val="0"/>
          <c:order val="1"/>
          <c:tx>
            <c:v>3D FEA based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comparison!$AC$8:$AC$160</c:f>
              <c:numCache>
                <c:formatCode>General</c:formatCode>
                <c:ptCount val="153"/>
                <c:pt idx="0">
                  <c:v>0</c:v>
                </c:pt>
                <c:pt idx="1">
                  <c:v>9.9338999999999995</c:v>
                </c:pt>
                <c:pt idx="2">
                  <c:v>110.38</c:v>
                </c:pt>
                <c:pt idx="3">
                  <c:v>502.1</c:v>
                </c:pt>
                <c:pt idx="4">
                  <c:v>1004.1</c:v>
                </c:pt>
                <c:pt idx="5">
                  <c:v>2007.5</c:v>
                </c:pt>
                <c:pt idx="6">
                  <c:v>3009.9</c:v>
                </c:pt>
                <c:pt idx="7">
                  <c:v>4011.8</c:v>
                </c:pt>
                <c:pt idx="8">
                  <c:v>5013.3999999999996</c:v>
                </c:pt>
                <c:pt idx="9">
                  <c:v>6014.6</c:v>
                </c:pt>
                <c:pt idx="10">
                  <c:v>7010.6</c:v>
                </c:pt>
                <c:pt idx="11">
                  <c:v>8004.3</c:v>
                </c:pt>
                <c:pt idx="12">
                  <c:v>9007.2999999999902</c:v>
                </c:pt>
                <c:pt idx="13">
                  <c:v>9508.4</c:v>
                </c:pt>
                <c:pt idx="14">
                  <c:v>9899.2000000000007</c:v>
                </c:pt>
                <c:pt idx="15">
                  <c:v>9999.4</c:v>
                </c:pt>
                <c:pt idx="16">
                  <c:v>10009</c:v>
                </c:pt>
                <c:pt idx="17">
                  <c:v>10019</c:v>
                </c:pt>
                <c:pt idx="18">
                  <c:v>11011</c:v>
                </c:pt>
                <c:pt idx="19">
                  <c:v>12013</c:v>
                </c:pt>
                <c:pt idx="20">
                  <c:v>13008</c:v>
                </c:pt>
                <c:pt idx="21">
                  <c:v>14004</c:v>
                </c:pt>
                <c:pt idx="22">
                  <c:v>14991</c:v>
                </c:pt>
                <c:pt idx="23">
                  <c:v>15001</c:v>
                </c:pt>
                <c:pt idx="24">
                  <c:v>15011</c:v>
                </c:pt>
                <c:pt idx="25">
                  <c:v>15111</c:v>
                </c:pt>
                <c:pt idx="26">
                  <c:v>15500</c:v>
                </c:pt>
                <c:pt idx="27">
                  <c:v>15999</c:v>
                </c:pt>
                <c:pt idx="28">
                  <c:v>16998</c:v>
                </c:pt>
                <c:pt idx="29">
                  <c:v>17998</c:v>
                </c:pt>
                <c:pt idx="30">
                  <c:v>18998</c:v>
                </c:pt>
                <c:pt idx="31">
                  <c:v>19998</c:v>
                </c:pt>
                <c:pt idx="32">
                  <c:v>20998</c:v>
                </c:pt>
                <c:pt idx="33">
                  <c:v>21999</c:v>
                </c:pt>
                <c:pt idx="34">
                  <c:v>23000</c:v>
                </c:pt>
                <c:pt idx="35">
                  <c:v>24001</c:v>
                </c:pt>
                <c:pt idx="36">
                  <c:v>24502</c:v>
                </c:pt>
                <c:pt idx="37">
                  <c:v>24893</c:v>
                </c:pt>
                <c:pt idx="38">
                  <c:v>24993</c:v>
                </c:pt>
                <c:pt idx="39">
                  <c:v>25003</c:v>
                </c:pt>
                <c:pt idx="40">
                  <c:v>25013</c:v>
                </c:pt>
                <c:pt idx="41">
                  <c:v>26005</c:v>
                </c:pt>
                <c:pt idx="42">
                  <c:v>27007</c:v>
                </c:pt>
                <c:pt idx="43">
                  <c:v>28008</c:v>
                </c:pt>
                <c:pt idx="44">
                  <c:v>29009</c:v>
                </c:pt>
                <c:pt idx="45">
                  <c:v>30001</c:v>
                </c:pt>
                <c:pt idx="46">
                  <c:v>30011</c:v>
                </c:pt>
                <c:pt idx="47">
                  <c:v>30021</c:v>
                </c:pt>
                <c:pt idx="48">
                  <c:v>30121</c:v>
                </c:pt>
                <c:pt idx="49">
                  <c:v>30510</c:v>
                </c:pt>
                <c:pt idx="50">
                  <c:v>31011</c:v>
                </c:pt>
                <c:pt idx="51">
                  <c:v>32012</c:v>
                </c:pt>
                <c:pt idx="52">
                  <c:v>33014</c:v>
                </c:pt>
                <c:pt idx="53">
                  <c:v>34015</c:v>
                </c:pt>
                <c:pt idx="54">
                  <c:v>35011</c:v>
                </c:pt>
                <c:pt idx="55">
                  <c:v>36013</c:v>
                </c:pt>
                <c:pt idx="56">
                  <c:v>37015</c:v>
                </c:pt>
                <c:pt idx="57">
                  <c:v>38017</c:v>
                </c:pt>
                <c:pt idx="58">
                  <c:v>39019</c:v>
                </c:pt>
                <c:pt idx="59">
                  <c:v>39520</c:v>
                </c:pt>
                <c:pt idx="60">
                  <c:v>39909</c:v>
                </c:pt>
                <c:pt idx="61">
                  <c:v>40009</c:v>
                </c:pt>
                <c:pt idx="62">
                  <c:v>40019</c:v>
                </c:pt>
                <c:pt idx="63">
                  <c:v>40029</c:v>
                </c:pt>
                <c:pt idx="64">
                  <c:v>41017</c:v>
                </c:pt>
                <c:pt idx="65">
                  <c:v>42016</c:v>
                </c:pt>
                <c:pt idx="66">
                  <c:v>43016</c:v>
                </c:pt>
                <c:pt idx="67">
                  <c:v>44014</c:v>
                </c:pt>
                <c:pt idx="68">
                  <c:v>45004</c:v>
                </c:pt>
                <c:pt idx="69">
                  <c:v>45014</c:v>
                </c:pt>
                <c:pt idx="70">
                  <c:v>45024</c:v>
                </c:pt>
                <c:pt idx="71">
                  <c:v>45124</c:v>
                </c:pt>
                <c:pt idx="72">
                  <c:v>45515</c:v>
                </c:pt>
                <c:pt idx="73">
                  <c:v>46014</c:v>
                </c:pt>
                <c:pt idx="74">
                  <c:v>47018</c:v>
                </c:pt>
                <c:pt idx="75">
                  <c:v>48021</c:v>
                </c:pt>
                <c:pt idx="76">
                  <c:v>49022</c:v>
                </c:pt>
                <c:pt idx="77">
                  <c:v>50024</c:v>
                </c:pt>
                <c:pt idx="78">
                  <c:v>51023</c:v>
                </c:pt>
                <c:pt idx="79">
                  <c:v>52018</c:v>
                </c:pt>
                <c:pt idx="80">
                  <c:v>53020</c:v>
                </c:pt>
                <c:pt idx="81">
                  <c:v>54020</c:v>
                </c:pt>
                <c:pt idx="82">
                  <c:v>54517</c:v>
                </c:pt>
                <c:pt idx="83">
                  <c:v>54907</c:v>
                </c:pt>
                <c:pt idx="84">
                  <c:v>55007</c:v>
                </c:pt>
                <c:pt idx="85">
                  <c:v>55017</c:v>
                </c:pt>
                <c:pt idx="86">
                  <c:v>55027</c:v>
                </c:pt>
                <c:pt idx="87">
                  <c:v>56018</c:v>
                </c:pt>
                <c:pt idx="88">
                  <c:v>57019</c:v>
                </c:pt>
                <c:pt idx="89">
                  <c:v>58020</c:v>
                </c:pt>
                <c:pt idx="90">
                  <c:v>59013</c:v>
                </c:pt>
                <c:pt idx="91">
                  <c:v>60000</c:v>
                </c:pt>
                <c:pt idx="92">
                  <c:v>60010</c:v>
                </c:pt>
                <c:pt idx="93">
                  <c:v>60020</c:v>
                </c:pt>
                <c:pt idx="94">
                  <c:v>60120</c:v>
                </c:pt>
                <c:pt idx="95">
                  <c:v>60509</c:v>
                </c:pt>
                <c:pt idx="96">
                  <c:v>61007</c:v>
                </c:pt>
                <c:pt idx="97">
                  <c:v>62010</c:v>
                </c:pt>
                <c:pt idx="98">
                  <c:v>63006</c:v>
                </c:pt>
                <c:pt idx="99">
                  <c:v>64010</c:v>
                </c:pt>
                <c:pt idx="100">
                  <c:v>65008</c:v>
                </c:pt>
                <c:pt idx="101">
                  <c:v>66013</c:v>
                </c:pt>
                <c:pt idx="102">
                  <c:v>67010</c:v>
                </c:pt>
                <c:pt idx="103">
                  <c:v>68019</c:v>
                </c:pt>
                <c:pt idx="104">
                  <c:v>69019</c:v>
                </c:pt>
                <c:pt idx="105">
                  <c:v>69520</c:v>
                </c:pt>
                <c:pt idx="106">
                  <c:v>69911</c:v>
                </c:pt>
                <c:pt idx="107">
                  <c:v>70011</c:v>
                </c:pt>
                <c:pt idx="108">
                  <c:v>70021</c:v>
                </c:pt>
                <c:pt idx="109">
                  <c:v>70031</c:v>
                </c:pt>
                <c:pt idx="110">
                  <c:v>71024</c:v>
                </c:pt>
                <c:pt idx="111">
                  <c:v>72027</c:v>
                </c:pt>
                <c:pt idx="112">
                  <c:v>73030</c:v>
                </c:pt>
                <c:pt idx="113">
                  <c:v>74033</c:v>
                </c:pt>
              </c:numCache>
            </c:numRef>
          </c:xVal>
          <c:yVal>
            <c:numRef>
              <c:f>comparison!$AD$8:$AD$160</c:f>
              <c:numCache>
                <c:formatCode>General</c:formatCode>
                <c:ptCount val="153"/>
                <c:pt idx="0">
                  <c:v>4.9799190546049301</c:v>
                </c:pt>
                <c:pt idx="1">
                  <c:v>4.9805141673155502</c:v>
                </c:pt>
                <c:pt idx="2">
                  <c:v>4.9871564102574402</c:v>
                </c:pt>
                <c:pt idx="3">
                  <c:v>5.0131065423542696</c:v>
                </c:pt>
                <c:pt idx="4">
                  <c:v>5.0465735769589299</c:v>
                </c:pt>
                <c:pt idx="5">
                  <c:v>5.1140689910359702</c:v>
                </c:pt>
                <c:pt idx="6">
                  <c:v>5.1826896233173603</c:v>
                </c:pt>
                <c:pt idx="7">
                  <c:v>5.2523430493992596</c:v>
                </c:pt>
                <c:pt idx="8">
                  <c:v>5.3232042311122303</c:v>
                </c:pt>
                <c:pt idx="9">
                  <c:v>5.3953288672291499</c:v>
                </c:pt>
                <c:pt idx="10">
                  <c:v>5.4687344070376698</c:v>
                </c:pt>
                <c:pt idx="11">
                  <c:v>5.5433850076536304</c:v>
                </c:pt>
                <c:pt idx="12">
                  <c:v>5.6193905310356396</c:v>
                </c:pt>
                <c:pt idx="13">
                  <c:v>5.6581090900809503</c:v>
                </c:pt>
                <c:pt idx="14">
                  <c:v>5.6885770988134503</c:v>
                </c:pt>
                <c:pt idx="15">
                  <c:v>5.6964516913248504</c:v>
                </c:pt>
                <c:pt idx="16">
                  <c:v>5.6972401549140699</c:v>
                </c:pt>
                <c:pt idx="17">
                  <c:v>5.6974461660737798</c:v>
                </c:pt>
                <c:pt idx="18">
                  <c:v>5.7178486440373302</c:v>
                </c:pt>
                <c:pt idx="19">
                  <c:v>5.7385911148906397</c:v>
                </c:pt>
                <c:pt idx="20">
                  <c:v>5.7594497825474704</c:v>
                </c:pt>
                <c:pt idx="21">
                  <c:v>5.78041804164332</c:v>
                </c:pt>
                <c:pt idx="22">
                  <c:v>5.8012830953607999</c:v>
                </c:pt>
                <c:pt idx="23">
                  <c:v>5.8014948514909097</c:v>
                </c:pt>
                <c:pt idx="24">
                  <c:v>5.8023053537562497</c:v>
                </c:pt>
                <c:pt idx="25">
                  <c:v>5.8104081627238999</c:v>
                </c:pt>
                <c:pt idx="26">
                  <c:v>5.84206088496079</c:v>
                </c:pt>
                <c:pt idx="27">
                  <c:v>5.8829351647027099</c:v>
                </c:pt>
                <c:pt idx="28">
                  <c:v>5.9654106208537998</c:v>
                </c:pt>
                <c:pt idx="29">
                  <c:v>6.0496341099028603</c:v>
                </c:pt>
                <c:pt idx="30">
                  <c:v>6.1354809096537899</c:v>
                </c:pt>
                <c:pt idx="31">
                  <c:v>6.2231997833451604</c:v>
                </c:pt>
                <c:pt idx="32">
                  <c:v>6.3127613915511303</c:v>
                </c:pt>
                <c:pt idx="33">
                  <c:v>6.4043466113902197</c:v>
                </c:pt>
                <c:pt idx="34">
                  <c:v>6.4980817539888402</c:v>
                </c:pt>
                <c:pt idx="35">
                  <c:v>6.5939682265022599</c:v>
                </c:pt>
                <c:pt idx="36">
                  <c:v>6.6430072245481</c:v>
                </c:pt>
                <c:pt idx="37">
                  <c:v>6.6816551101240904</c:v>
                </c:pt>
                <c:pt idx="38">
                  <c:v>6.6916578972412699</c:v>
                </c:pt>
                <c:pt idx="39">
                  <c:v>6.6926598396936496</c:v>
                </c:pt>
                <c:pt idx="40">
                  <c:v>6.6929229775696903</c:v>
                </c:pt>
                <c:pt idx="41">
                  <c:v>6.7189770750376701</c:v>
                </c:pt>
                <c:pt idx="42">
                  <c:v>6.7454316551820499</c:v>
                </c:pt>
                <c:pt idx="43">
                  <c:v>6.7720807149734599</c:v>
                </c:pt>
                <c:pt idx="44">
                  <c:v>6.7989048974530002</c:v>
                </c:pt>
                <c:pt idx="45">
                  <c:v>6.8256589173552404</c:v>
                </c:pt>
                <c:pt idx="46">
                  <c:v>6.8259305891188404</c:v>
                </c:pt>
                <c:pt idx="47">
                  <c:v>6.8269102631443301</c:v>
                </c:pt>
                <c:pt idx="48">
                  <c:v>6.8371670313798996</c:v>
                </c:pt>
                <c:pt idx="49">
                  <c:v>6.8772614636326201</c:v>
                </c:pt>
                <c:pt idx="50">
                  <c:v>6.9290549962671504</c:v>
                </c:pt>
                <c:pt idx="51">
                  <c:v>7.0335202675526398</c:v>
                </c:pt>
                <c:pt idx="52">
                  <c:v>7.13994038866326</c:v>
                </c:pt>
                <c:pt idx="53">
                  <c:v>7.2484439394546101</c:v>
                </c:pt>
                <c:pt idx="54">
                  <c:v>7.3590255063676002</c:v>
                </c:pt>
                <c:pt idx="55">
                  <c:v>7.4718242362024903</c:v>
                </c:pt>
                <c:pt idx="56">
                  <c:v>7.5870609304975103</c:v>
                </c:pt>
                <c:pt idx="57">
                  <c:v>7.70470240893503</c:v>
                </c:pt>
                <c:pt idx="58">
                  <c:v>7.8249788620366996</c:v>
                </c:pt>
                <c:pt idx="59">
                  <c:v>7.8867889785240504</c:v>
                </c:pt>
                <c:pt idx="60">
                  <c:v>7.93539499774662</c:v>
                </c:pt>
                <c:pt idx="61">
                  <c:v>7.9479657016037901</c:v>
                </c:pt>
                <c:pt idx="62">
                  <c:v>7.9492262252419499</c:v>
                </c:pt>
                <c:pt idx="63">
                  <c:v>7.9495772723899201</c:v>
                </c:pt>
                <c:pt idx="64">
                  <c:v>7.9841460435810498</c:v>
                </c:pt>
                <c:pt idx="65">
                  <c:v>8.0196960390378305</c:v>
                </c:pt>
                <c:pt idx="66">
                  <c:v>8.05539080294656</c:v>
                </c:pt>
                <c:pt idx="67">
                  <c:v>8.0913723708588101</c:v>
                </c:pt>
                <c:pt idx="68">
                  <c:v>8.1270709539756805</c:v>
                </c:pt>
                <c:pt idx="69">
                  <c:v>8.1274362305143306</c:v>
                </c:pt>
                <c:pt idx="70">
                  <c:v>8.1287409476892698</c:v>
                </c:pt>
                <c:pt idx="71">
                  <c:v>8.1417142986924596</c:v>
                </c:pt>
                <c:pt idx="72">
                  <c:v>8.1928105098960096</c:v>
                </c:pt>
                <c:pt idx="73">
                  <c:v>8.2589375345973792</c:v>
                </c:pt>
                <c:pt idx="74">
                  <c:v>8.3929304923809394</c:v>
                </c:pt>
                <c:pt idx="75">
                  <c:v>8.5304368856462904</c:v>
                </c:pt>
                <c:pt idx="76">
                  <c:v>8.6717715293659001</c:v>
                </c:pt>
                <c:pt idx="77">
                  <c:v>8.8170640512118403</c:v>
                </c:pt>
                <c:pt idx="78">
                  <c:v>8.9666774102799902</c:v>
                </c:pt>
                <c:pt idx="79">
                  <c:v>9.12109950759063</c:v>
                </c:pt>
                <c:pt idx="80">
                  <c:v>9.2805498384476</c:v>
                </c:pt>
                <c:pt idx="81">
                  <c:v>9.4450330958246091</c:v>
                </c:pt>
                <c:pt idx="82">
                  <c:v>9.5301142360209798</c:v>
                </c:pt>
                <c:pt idx="83">
                  <c:v>9.5977091178108402</c:v>
                </c:pt>
                <c:pt idx="84">
                  <c:v>9.6152692325950895</c:v>
                </c:pt>
                <c:pt idx="85">
                  <c:v>9.6170305999717502</c:v>
                </c:pt>
                <c:pt idx="86">
                  <c:v>9.6175325843133503</c:v>
                </c:pt>
                <c:pt idx="87">
                  <c:v>9.66725820001537</c:v>
                </c:pt>
                <c:pt idx="88">
                  <c:v>9.7179042046926192</c:v>
                </c:pt>
                <c:pt idx="89">
                  <c:v>9.7689951687399805</c:v>
                </c:pt>
                <c:pt idx="90">
                  <c:v>9.8205413682239904</c:v>
                </c:pt>
                <c:pt idx="91">
                  <c:v>9.8719832974776498</c:v>
                </c:pt>
                <c:pt idx="92">
                  <c:v>9.8725076229147</c:v>
                </c:pt>
                <c:pt idx="93">
                  <c:v>9.8743596392232504</c:v>
                </c:pt>
                <c:pt idx="94">
                  <c:v>9.8928784077546492</c:v>
                </c:pt>
                <c:pt idx="95">
                  <c:v>9.9649563244683996</c:v>
                </c:pt>
                <c:pt idx="96">
                  <c:v>10.0589203470968</c:v>
                </c:pt>
                <c:pt idx="97">
                  <c:v>10.2506716878944</c:v>
                </c:pt>
                <c:pt idx="98">
                  <c:v>10.4505220164914</c:v>
                </c:pt>
                <c:pt idx="99">
                  <c:v>10.6591668329286</c:v>
                </c:pt>
                <c:pt idx="100">
                  <c:v>10.8776806316346</c:v>
                </c:pt>
                <c:pt idx="101">
                  <c:v>11.1073260852778</c:v>
                </c:pt>
                <c:pt idx="102">
                  <c:v>11.3498432818323</c:v>
                </c:pt>
                <c:pt idx="103">
                  <c:v>11.607568527444499</c:v>
                </c:pt>
                <c:pt idx="104">
                  <c:v>11.8851482606744</c:v>
                </c:pt>
                <c:pt idx="105">
                  <c:v>12.038342371334901</c:v>
                </c:pt>
                <c:pt idx="106">
                  <c:v>12.1661855069031</c:v>
                </c:pt>
                <c:pt idx="107">
                  <c:v>12.201363761550001</c:v>
                </c:pt>
                <c:pt idx="108">
                  <c:v>12.2049505685242</c:v>
                </c:pt>
                <c:pt idx="109">
                  <c:v>12.2059387514146</c:v>
                </c:pt>
                <c:pt idx="110">
                  <c:v>12.3038024207462</c:v>
                </c:pt>
                <c:pt idx="111">
                  <c:v>12.408468476792899</c:v>
                </c:pt>
                <c:pt idx="112">
                  <c:v>12.522080593058901</c:v>
                </c:pt>
                <c:pt idx="113">
                  <c:v>12.653537536487899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AF-4B3E-AB06-A56CE4626EED}"/>
            </c:ext>
          </c:extLst>
        </c:ser>
        <c:ser>
          <c:idx val="1"/>
          <c:order val="2"/>
          <c:tx>
            <c:v>PE-1-1 experimental data</c:v>
          </c:tx>
          <c:spPr>
            <a:ln w="19050">
              <a:noFill/>
            </a:ln>
          </c:spPr>
          <c:xVal>
            <c:numRef>
              <c:f>digitizedData2!$CI$11:$CI$20</c:f>
              <c:numCache>
                <c:formatCode>General</c:formatCode>
                <c:ptCount val="10"/>
                <c:pt idx="0">
                  <c:v>0</c:v>
                </c:pt>
                <c:pt idx="1">
                  <c:v>10000</c:v>
                </c:pt>
                <c:pt idx="2">
                  <c:v>15000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45000</c:v>
                </c:pt>
                <c:pt idx="7">
                  <c:v>55000</c:v>
                </c:pt>
                <c:pt idx="8">
                  <c:v>60000</c:v>
                </c:pt>
              </c:numCache>
            </c:numRef>
          </c:xVal>
          <c:yVal>
            <c:numRef>
              <c:f>digitizedData2!$CH$11:$CH$20</c:f>
              <c:numCache>
                <c:formatCode>General</c:formatCode>
                <c:ptCount val="10"/>
                <c:pt idx="0">
                  <c:v>4.9884363425925899</c:v>
                </c:pt>
                <c:pt idx="1">
                  <c:v>5.7268622685185102</c:v>
                </c:pt>
                <c:pt idx="2">
                  <c:v>5.7268622685185102</c:v>
                </c:pt>
                <c:pt idx="3">
                  <c:v>6.8345011574074004</c:v>
                </c:pt>
                <c:pt idx="4">
                  <c:v>6.8345011574074004</c:v>
                </c:pt>
                <c:pt idx="5">
                  <c:v>8.3805804398148105</c:v>
                </c:pt>
                <c:pt idx="6">
                  <c:v>8.3805804398148105</c:v>
                </c:pt>
                <c:pt idx="7">
                  <c:v>10.434327546296201</c:v>
                </c:pt>
                <c:pt idx="8">
                  <c:v>10.549706597222199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AF-4B3E-AB06-A56CE462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7325517836572719"/>
              <c:y val="0.8155887701583973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"a" (mm)</a:t>
                </a:r>
              </a:p>
            </c:rich>
          </c:tx>
          <c:layout>
            <c:manualLayout>
              <c:xMode val="edge"/>
              <c:yMode val="edge"/>
              <c:x val="7.481159096456612E-3"/>
              <c:y val="0.231376086071634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6.8080861296774278E-2"/>
          <c:y val="0.15113285287993841"/>
          <c:w val="0.6226179793746065"/>
          <c:h val="0.2383430507521604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chart" Target="../charts/chart4.xml"/><Relationship Id="rId3" Type="http://schemas.openxmlformats.org/officeDocument/2006/relationships/image" Target="../media/image3.png"/><Relationship Id="rId21" Type="http://schemas.openxmlformats.org/officeDocument/2006/relationships/chart" Target="../charts/chart6.xml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chart" Target="../charts/chart3.xml"/><Relationship Id="rId2" Type="http://schemas.openxmlformats.org/officeDocument/2006/relationships/image" Target="../media/image2.png"/><Relationship Id="rId16" Type="http://schemas.openxmlformats.org/officeDocument/2006/relationships/chart" Target="../charts/chart2.xml"/><Relationship Id="rId20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chart" Target="../charts/chart1.xml"/><Relationship Id="rId10" Type="http://schemas.openxmlformats.org/officeDocument/2006/relationships/image" Target="../media/image10.png"/><Relationship Id="rId19" Type="http://schemas.openxmlformats.org/officeDocument/2006/relationships/chart" Target="../charts/chart5.xml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16.jpg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17</xdr:row>
      <xdr:rowOff>114299</xdr:rowOff>
    </xdr:from>
    <xdr:to>
      <xdr:col>4</xdr:col>
      <xdr:colOff>501341</xdr:colOff>
      <xdr:row>32</xdr:row>
      <xdr:rowOff>65926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66FDCB-1357-4D9C-AB18-9C9F6A046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352799"/>
          <a:ext cx="2777816" cy="2809127"/>
        </a:xfrm>
        <a:prstGeom prst="rect">
          <a:avLst/>
        </a:prstGeom>
      </xdr:spPr>
    </xdr:pic>
    <xdr:clientData/>
  </xdr:twoCellAnchor>
  <xdr:twoCellAnchor editAs="oneCell">
    <xdr:from>
      <xdr:col>25</xdr:col>
      <xdr:colOff>200026</xdr:colOff>
      <xdr:row>21</xdr:row>
      <xdr:rowOff>19050</xdr:rowOff>
    </xdr:from>
    <xdr:to>
      <xdr:col>29</xdr:col>
      <xdr:colOff>562742</xdr:colOff>
      <xdr:row>42</xdr:row>
      <xdr:rowOff>141964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8417C7-79E9-45C3-8114-E15346322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6" y="4019550"/>
          <a:ext cx="2801115" cy="4123414"/>
        </a:xfrm>
        <a:prstGeom prst="rect">
          <a:avLst/>
        </a:prstGeom>
      </xdr:spPr>
    </xdr:pic>
    <xdr:clientData/>
  </xdr:twoCellAnchor>
  <xdr:twoCellAnchor editAs="oneCell">
    <xdr:from>
      <xdr:col>31</xdr:col>
      <xdr:colOff>1</xdr:colOff>
      <xdr:row>24</xdr:row>
      <xdr:rowOff>95250</xdr:rowOff>
    </xdr:from>
    <xdr:to>
      <xdr:col>35</xdr:col>
      <xdr:colOff>394511</xdr:colOff>
      <xdr:row>51</xdr:row>
      <xdr:rowOff>37057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436ACE-CAE6-40EC-A6C5-AB2608CE8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1" y="4667250"/>
          <a:ext cx="2832911" cy="5085307"/>
        </a:xfrm>
        <a:prstGeom prst="rect">
          <a:avLst/>
        </a:prstGeom>
      </xdr:spPr>
    </xdr:pic>
    <xdr:clientData/>
  </xdr:twoCellAnchor>
  <xdr:twoCellAnchor editAs="oneCell">
    <xdr:from>
      <xdr:col>44</xdr:col>
      <xdr:colOff>352154</xdr:colOff>
      <xdr:row>38</xdr:row>
      <xdr:rowOff>175872</xdr:rowOff>
    </xdr:from>
    <xdr:to>
      <xdr:col>49</xdr:col>
      <xdr:colOff>305241</xdr:colOff>
      <xdr:row>53</xdr:row>
      <xdr:rowOff>25859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51675B-CE52-4F4C-99CA-6EE03192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47868" y="7285604"/>
          <a:ext cx="2946659" cy="2656460"/>
        </a:xfrm>
        <a:prstGeom prst="rect">
          <a:avLst/>
        </a:prstGeom>
      </xdr:spPr>
    </xdr:pic>
    <xdr:clientData/>
  </xdr:twoCellAnchor>
  <xdr:twoCellAnchor editAs="oneCell">
    <xdr:from>
      <xdr:col>55</xdr:col>
      <xdr:colOff>73292</xdr:colOff>
      <xdr:row>33</xdr:row>
      <xdr:rowOff>96417</xdr:rowOff>
    </xdr:from>
    <xdr:to>
      <xdr:col>58</xdr:col>
      <xdr:colOff>512853</xdr:colOff>
      <xdr:row>44</xdr:row>
      <xdr:rowOff>66834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A4BFCAF-DCD4-4AD3-BDD0-064B594DE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426787" y="6511213"/>
          <a:ext cx="2276526" cy="2108682"/>
        </a:xfrm>
        <a:prstGeom prst="rect">
          <a:avLst/>
        </a:prstGeom>
      </xdr:spPr>
    </xdr:pic>
    <xdr:clientData/>
  </xdr:twoCellAnchor>
  <xdr:twoCellAnchor editAs="oneCell">
    <xdr:from>
      <xdr:col>59</xdr:col>
      <xdr:colOff>97249</xdr:colOff>
      <xdr:row>31</xdr:row>
      <xdr:rowOff>152400</xdr:rowOff>
    </xdr:from>
    <xdr:to>
      <xdr:col>64</xdr:col>
      <xdr:colOff>288060</xdr:colOff>
      <xdr:row>46</xdr:row>
      <xdr:rowOff>46757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E5D9BAF-D044-49D3-AD33-071E71428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604449" y="6057900"/>
          <a:ext cx="3238811" cy="2751857"/>
        </a:xfrm>
        <a:prstGeom prst="rect">
          <a:avLst/>
        </a:prstGeom>
      </xdr:spPr>
    </xdr:pic>
    <xdr:clientData/>
  </xdr:twoCellAnchor>
  <xdr:twoCellAnchor editAs="oneCell">
    <xdr:from>
      <xdr:col>65</xdr:col>
      <xdr:colOff>211426</xdr:colOff>
      <xdr:row>21</xdr:row>
      <xdr:rowOff>190499</xdr:rowOff>
    </xdr:from>
    <xdr:to>
      <xdr:col>69</xdr:col>
      <xdr:colOff>379474</xdr:colOff>
      <xdr:row>31</xdr:row>
      <xdr:rowOff>123824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706AF73-FEF7-48F1-B7E9-6A4638B69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376226" y="4190999"/>
          <a:ext cx="2771677" cy="1838325"/>
        </a:xfrm>
        <a:prstGeom prst="rect">
          <a:avLst/>
        </a:prstGeom>
      </xdr:spPr>
    </xdr:pic>
    <xdr:clientData/>
  </xdr:twoCellAnchor>
  <xdr:twoCellAnchor editAs="oneCell">
    <xdr:from>
      <xdr:col>68</xdr:col>
      <xdr:colOff>572022</xdr:colOff>
      <xdr:row>31</xdr:row>
      <xdr:rowOff>145069</xdr:rowOff>
    </xdr:from>
    <xdr:to>
      <xdr:col>73</xdr:col>
      <xdr:colOff>581025</xdr:colOff>
      <xdr:row>41</xdr:row>
      <xdr:rowOff>85031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4901EB9-F5E4-4F72-97A6-BFC6764D1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565622" y="6050569"/>
          <a:ext cx="3057003" cy="1844962"/>
        </a:xfrm>
        <a:prstGeom prst="rect">
          <a:avLst/>
        </a:prstGeom>
      </xdr:spPr>
    </xdr:pic>
    <xdr:clientData/>
  </xdr:twoCellAnchor>
  <xdr:twoCellAnchor editAs="oneCell">
    <xdr:from>
      <xdr:col>74</xdr:col>
      <xdr:colOff>254174</xdr:colOff>
      <xdr:row>24</xdr:row>
      <xdr:rowOff>0</xdr:rowOff>
    </xdr:from>
    <xdr:to>
      <xdr:col>79</xdr:col>
      <xdr:colOff>62651</xdr:colOff>
      <xdr:row>33</xdr:row>
      <xdr:rowOff>8829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94EDD5E-0F25-4A80-812C-652208B83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905374" y="4572000"/>
          <a:ext cx="2856477" cy="1723329"/>
        </a:xfrm>
        <a:prstGeom prst="rect">
          <a:avLst/>
        </a:prstGeom>
      </xdr:spPr>
    </xdr:pic>
    <xdr:clientData/>
  </xdr:twoCellAnchor>
  <xdr:twoCellAnchor editAs="oneCell">
    <xdr:from>
      <xdr:col>79</xdr:col>
      <xdr:colOff>479352</xdr:colOff>
      <xdr:row>16</xdr:row>
      <xdr:rowOff>87475</xdr:rowOff>
    </xdr:from>
    <xdr:to>
      <xdr:col>81</xdr:col>
      <xdr:colOff>163461</xdr:colOff>
      <xdr:row>38</xdr:row>
      <xdr:rowOff>6486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4AF1986-4A2F-4CF8-A3F1-B1822133C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178552" y="3135475"/>
          <a:ext cx="1446235" cy="4110011"/>
        </a:xfrm>
        <a:prstGeom prst="rect">
          <a:avLst/>
        </a:prstGeom>
      </xdr:spPr>
    </xdr:pic>
    <xdr:clientData/>
  </xdr:twoCellAnchor>
  <xdr:twoCellAnchor editAs="oneCell">
    <xdr:from>
      <xdr:col>90</xdr:col>
      <xdr:colOff>394480</xdr:colOff>
      <xdr:row>32</xdr:row>
      <xdr:rowOff>142874</xdr:rowOff>
    </xdr:from>
    <xdr:to>
      <xdr:col>97</xdr:col>
      <xdr:colOff>446795</xdr:colOff>
      <xdr:row>54</xdr:row>
      <xdr:rowOff>8787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02A71A2-A9A6-448B-8E6A-9D29F60F2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6294205" y="6238874"/>
          <a:ext cx="4843390" cy="4056913"/>
        </a:xfrm>
        <a:prstGeom prst="rect">
          <a:avLst/>
        </a:prstGeom>
      </xdr:spPr>
    </xdr:pic>
    <xdr:clientData/>
  </xdr:twoCellAnchor>
  <xdr:twoCellAnchor editAs="oneCell">
    <xdr:from>
      <xdr:col>36</xdr:col>
      <xdr:colOff>544123</xdr:colOff>
      <xdr:row>31</xdr:row>
      <xdr:rowOff>66675</xdr:rowOff>
    </xdr:from>
    <xdr:to>
      <xdr:col>41</xdr:col>
      <xdr:colOff>511142</xdr:colOff>
      <xdr:row>45</xdr:row>
      <xdr:rowOff>160939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4027BFE-2405-48B7-BF87-95AE9CDB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297723" y="5972175"/>
          <a:ext cx="3015020" cy="2761264"/>
        </a:xfrm>
        <a:prstGeom prst="rect">
          <a:avLst/>
        </a:prstGeom>
      </xdr:spPr>
    </xdr:pic>
    <xdr:clientData/>
  </xdr:twoCellAnchor>
  <xdr:twoCellAnchor editAs="oneCell">
    <xdr:from>
      <xdr:col>103</xdr:col>
      <xdr:colOff>400050</xdr:colOff>
      <xdr:row>21</xdr:row>
      <xdr:rowOff>126756</xdr:rowOff>
    </xdr:from>
    <xdr:to>
      <xdr:col>109</xdr:col>
      <xdr:colOff>342065</xdr:colOff>
      <xdr:row>39</xdr:row>
      <xdr:rowOff>65929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2084A36-C610-493C-9910-3B0CDBE30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491150" y="4127256"/>
          <a:ext cx="3771064" cy="3368173"/>
        </a:xfrm>
        <a:prstGeom prst="rect">
          <a:avLst/>
        </a:prstGeom>
      </xdr:spPr>
    </xdr:pic>
    <xdr:clientData/>
  </xdr:twoCellAnchor>
  <xdr:twoCellAnchor editAs="oneCell">
    <xdr:from>
      <xdr:col>81</xdr:col>
      <xdr:colOff>489734</xdr:colOff>
      <xdr:row>16</xdr:row>
      <xdr:rowOff>97194</xdr:rowOff>
    </xdr:from>
    <xdr:to>
      <xdr:col>84</xdr:col>
      <xdr:colOff>21159</xdr:colOff>
      <xdr:row>39</xdr:row>
      <xdr:rowOff>5205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80832A7-59F5-4BDB-8A74-A5BD5F50B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3951059" y="3145194"/>
          <a:ext cx="1360224" cy="4289511"/>
        </a:xfrm>
        <a:prstGeom prst="rect">
          <a:avLst/>
        </a:prstGeom>
      </xdr:spPr>
    </xdr:pic>
    <xdr:clientData/>
  </xdr:twoCellAnchor>
  <xdr:twoCellAnchor>
    <xdr:from>
      <xdr:col>114</xdr:col>
      <xdr:colOff>340180</xdr:colOff>
      <xdr:row>3</xdr:row>
      <xdr:rowOff>51026</xdr:rowOff>
    </xdr:from>
    <xdr:to>
      <xdr:col>125</xdr:col>
      <xdr:colOff>429306</xdr:colOff>
      <xdr:row>21</xdr:row>
      <xdr:rowOff>102734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E4959E6-7730-4328-91EF-8DA4655DC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114</xdr:col>
      <xdr:colOff>297656</xdr:colOff>
      <xdr:row>22</xdr:row>
      <xdr:rowOff>85045</xdr:rowOff>
    </xdr:from>
    <xdr:to>
      <xdr:col>125</xdr:col>
      <xdr:colOff>386784</xdr:colOff>
      <xdr:row>40</xdr:row>
      <xdr:rowOff>136753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872B197-A5DF-4B67-B7CA-C8529360E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125</xdr:col>
      <xdr:colOff>416718</xdr:colOff>
      <xdr:row>22</xdr:row>
      <xdr:rowOff>76540</xdr:rowOff>
    </xdr:from>
    <xdr:to>
      <xdr:col>136</xdr:col>
      <xdr:colOff>505846</xdr:colOff>
      <xdr:row>40</xdr:row>
      <xdr:rowOff>128248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9A0EAAE-8309-4846-83E3-B0730FB9A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41</xdr:col>
      <xdr:colOff>250152</xdr:colOff>
      <xdr:row>12</xdr:row>
      <xdr:rowOff>13363</xdr:rowOff>
    </xdr:from>
    <xdr:to>
      <xdr:col>48</xdr:col>
      <xdr:colOff>585592</xdr:colOff>
      <xdr:row>23</xdr:row>
      <xdr:rowOff>163358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5840E17-5840-42A2-8BCF-8DEFC36B7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49</xdr:col>
      <xdr:colOff>220993</xdr:colOff>
      <xdr:row>12</xdr:row>
      <xdr:rowOff>23083</xdr:rowOff>
    </xdr:from>
    <xdr:to>
      <xdr:col>56</xdr:col>
      <xdr:colOff>478678</xdr:colOff>
      <xdr:row>23</xdr:row>
      <xdr:rowOff>173078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A76611E-545E-4DB4-AFBE-370AD7DB4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3</xdr:col>
      <xdr:colOff>301302</xdr:colOff>
      <xdr:row>24</xdr:row>
      <xdr:rowOff>38878</xdr:rowOff>
    </xdr:from>
    <xdr:to>
      <xdr:col>12</xdr:col>
      <xdr:colOff>476123</xdr:colOff>
      <xdr:row>41</xdr:row>
      <xdr:rowOff>86667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9B14729-814A-47BA-99CD-5F921CEF2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38266" y="4704184"/>
          <a:ext cx="5685714" cy="3352381"/>
        </a:xfrm>
        <a:prstGeom prst="rect">
          <a:avLst/>
        </a:prstGeom>
      </xdr:spPr>
    </xdr:pic>
    <xdr:clientData/>
  </xdr:twoCellAnchor>
  <xdr:twoCellAnchor>
    <xdr:from>
      <xdr:col>47</xdr:col>
      <xdr:colOff>46044</xdr:colOff>
      <xdr:row>25</xdr:row>
      <xdr:rowOff>13364</xdr:rowOff>
    </xdr:from>
    <xdr:to>
      <xdr:col>54</xdr:col>
      <xdr:colOff>303729</xdr:colOff>
      <xdr:row>36</xdr:row>
      <xdr:rowOff>163359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1FB5500C-9896-FFF0-76E5-B5C0ACEC9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1984</xdr:colOff>
      <xdr:row>17</xdr:row>
      <xdr:rowOff>43657</xdr:rowOff>
    </xdr:from>
    <xdr:to>
      <xdr:col>18</xdr:col>
      <xdr:colOff>267476</xdr:colOff>
      <xdr:row>38</xdr:row>
      <xdr:rowOff>157747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F18A324-8C9E-4698-B027-7A8F7146D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279382</xdr:colOff>
      <xdr:row>10</xdr:row>
      <xdr:rowOff>89113</xdr:rowOff>
    </xdr:from>
    <xdr:to>
      <xdr:col>34</xdr:col>
      <xdr:colOff>156624</xdr:colOff>
      <xdr:row>37</xdr:row>
      <xdr:rowOff>79588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24380941-B987-45C6-AB3F-720DB7C67FBF}"/>
            </a:ext>
          </a:extLst>
        </xdr:cNvPr>
        <xdr:cNvGrpSpPr/>
      </xdr:nvGrpSpPr>
      <xdr:grpSpPr>
        <a:xfrm>
          <a:off x="11209320" y="1994113"/>
          <a:ext cx="9592742" cy="5133975"/>
          <a:chOff x="11823155" y="1832624"/>
          <a:chExt cx="9623754" cy="5074167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F751903D-030A-423D-A1F9-3172DBE10C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273416" y="1832624"/>
            <a:ext cx="6840593" cy="5074167"/>
          </a:xfrm>
          <a:prstGeom prst="rect">
            <a:avLst/>
          </a:prstGeom>
        </xdr:spPr>
      </xdr:pic>
      <xdr:graphicFrame macro="">
        <xdr:nvGraphicFramePr>
          <xdr:cNvPr id="16" name="Chart 15">
            <a:extLst>
              <a:ext uri="{FF2B5EF4-FFF2-40B4-BE49-F238E27FC236}">
                <a16:creationId xmlns:a16="http://schemas.microsoft.com/office/drawing/2014/main" id="{B725D94E-0B3E-4389-BA4D-46B398074155}"/>
              </a:ext>
            </a:extLst>
          </xdr:cNvPr>
          <xdr:cNvGraphicFramePr>
            <a:graphicFrameLocks/>
          </xdr:cNvGraphicFramePr>
        </xdr:nvGraphicFramePr>
        <xdr:xfrm>
          <a:off x="11823155" y="2231868"/>
          <a:ext cx="9623754" cy="41014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249465</xdr:colOff>
      <xdr:row>9</xdr:row>
      <xdr:rowOff>181429</xdr:rowOff>
    </xdr:from>
    <xdr:to>
      <xdr:col>35</xdr:col>
      <xdr:colOff>373287</xdr:colOff>
      <xdr:row>27</xdr:row>
      <xdr:rowOff>164992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E21C0FB6-FCED-4B30-9441-B28A5658B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168983</xdr:colOff>
      <xdr:row>9</xdr:row>
      <xdr:rowOff>192766</xdr:rowOff>
    </xdr:from>
    <xdr:to>
      <xdr:col>47</xdr:col>
      <xdr:colOff>282471</xdr:colOff>
      <xdr:row>27</xdr:row>
      <xdr:rowOff>180975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4BE055D8-30BC-4447-8822-072EDAF0A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249464</xdr:colOff>
      <xdr:row>28</xdr:row>
      <xdr:rowOff>34017</xdr:rowOff>
    </xdr:from>
    <xdr:to>
      <xdr:col>41</xdr:col>
      <xdr:colOff>368528</xdr:colOff>
      <xdr:row>46</xdr:row>
      <xdr:rowOff>17580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FC235195-B0C6-4934-8A37-97E880EC6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</xdr:colOff>
      <xdr:row>85</xdr:row>
      <xdr:rowOff>0</xdr:rowOff>
    </xdr:from>
    <xdr:to>
      <xdr:col>36</xdr:col>
      <xdr:colOff>123824</xdr:colOff>
      <xdr:row>102</xdr:row>
      <xdr:rowOff>176330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9EADFD36-0CB9-4C03-800A-845AA06AD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127774</xdr:colOff>
      <xdr:row>85</xdr:row>
      <xdr:rowOff>162621</xdr:rowOff>
    </xdr:from>
    <xdr:to>
      <xdr:col>48</xdr:col>
      <xdr:colOff>241262</xdr:colOff>
      <xdr:row>103</xdr:row>
      <xdr:rowOff>157743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588577AE-8870-3490-B654-6F31F4B22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441402</xdr:colOff>
      <xdr:row>104</xdr:row>
      <xdr:rowOff>104542</xdr:rowOff>
    </xdr:from>
    <xdr:to>
      <xdr:col>48</xdr:col>
      <xdr:colOff>560466</xdr:colOff>
      <xdr:row>122</xdr:row>
      <xdr:rowOff>95018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D9DC42FE-34B7-D24A-455F-2546183D5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64</xdr:col>
      <xdr:colOff>313628</xdr:colOff>
      <xdr:row>9</xdr:row>
      <xdr:rowOff>139390</xdr:rowOff>
    </xdr:from>
    <xdr:to>
      <xdr:col>75</xdr:col>
      <xdr:colOff>437452</xdr:colOff>
      <xdr:row>27</xdr:row>
      <xdr:rowOff>129866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28EB2CE0-A99E-42AE-A682-2AE6D4709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64</xdr:col>
      <xdr:colOff>312161</xdr:colOff>
      <xdr:row>28</xdr:row>
      <xdr:rowOff>74464</xdr:rowOff>
    </xdr:from>
    <xdr:to>
      <xdr:col>75</xdr:col>
      <xdr:colOff>438807</xdr:colOff>
      <xdr:row>46</xdr:row>
      <xdr:rowOff>64940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7A672E25-1BAF-4D9B-8E9B-8264A9D2A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64</xdr:col>
      <xdr:colOff>309361</xdr:colOff>
      <xdr:row>46</xdr:row>
      <xdr:rowOff>123575</xdr:rowOff>
    </xdr:from>
    <xdr:to>
      <xdr:col>75</xdr:col>
      <xdr:colOff>422849</xdr:colOff>
      <xdr:row>64</xdr:row>
      <xdr:rowOff>118697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656768E8-DD9C-4288-B718-D1E68B4EA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76</xdr:col>
      <xdr:colOff>83023</xdr:colOff>
      <xdr:row>9</xdr:row>
      <xdr:rowOff>99284</xdr:rowOff>
    </xdr:from>
    <xdr:to>
      <xdr:col>87</xdr:col>
      <xdr:colOff>206847</xdr:colOff>
      <xdr:row>27</xdr:row>
      <xdr:rowOff>89760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F5EBA64B-861A-6E7F-5220-C50B9C2F8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76</xdr:col>
      <xdr:colOff>81556</xdr:colOff>
      <xdr:row>28</xdr:row>
      <xdr:rowOff>154674</xdr:rowOff>
    </xdr:from>
    <xdr:to>
      <xdr:col>87</xdr:col>
      <xdr:colOff>208202</xdr:colOff>
      <xdr:row>46</xdr:row>
      <xdr:rowOff>145150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B46D6BB6-9CBC-011A-3CFC-C1D81A67A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76</xdr:col>
      <xdr:colOff>258394</xdr:colOff>
      <xdr:row>47</xdr:row>
      <xdr:rowOff>21999</xdr:rowOff>
    </xdr:from>
    <xdr:to>
      <xdr:col>87</xdr:col>
      <xdr:colOff>371882</xdr:colOff>
      <xdr:row>65</xdr:row>
      <xdr:rowOff>17121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157ACE7C-9766-75D5-0F79-2FB19B0EB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ividualP22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rianloghin\projects\Pipe_Zongchen\Docs\DOE_tableP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llipticity"/>
      <sheetName val="beachMarkVScrackFront"/>
      <sheetName val="tableLookUpAfgrow"/>
      <sheetName val="tableLookUpSimModeler"/>
      <sheetName val="digitizedData"/>
      <sheetName val="digitizedDataOld"/>
      <sheetName val="Sheet3"/>
      <sheetName val="BeachMarksvsPredictionOld"/>
      <sheetName val="BeachMarksvsPrediction"/>
      <sheetName val="afgrow"/>
      <sheetName val="lua3"/>
    </sheetNames>
    <sheetDataSet>
      <sheetData sheetId="0" refreshError="1"/>
      <sheetData sheetId="1" refreshError="1"/>
      <sheetData sheetId="2" refreshError="1"/>
      <sheetData sheetId="3">
        <row r="10">
          <cell r="C10">
            <v>1.0000000000000001E-5</v>
          </cell>
          <cell r="N10">
            <v>400.9907500012194</v>
          </cell>
        </row>
        <row r="11">
          <cell r="C11">
            <v>5.0000000000000002E-5</v>
          </cell>
          <cell r="N11">
            <v>701.18444415493877</v>
          </cell>
        </row>
        <row r="12">
          <cell r="C12">
            <v>1E-4</v>
          </cell>
          <cell r="N12">
            <v>891.9829986215351</v>
          </cell>
        </row>
        <row r="13">
          <cell r="C13">
            <v>5.0000000000000001E-4</v>
          </cell>
          <cell r="N13">
            <v>1559.7482063668406</v>
          </cell>
        </row>
        <row r="14">
          <cell r="C14">
            <v>1E-3</v>
          </cell>
          <cell r="N14">
            <v>1984.1696344053955</v>
          </cell>
        </row>
        <row r="15">
          <cell r="C15">
            <v>5.0000000000000001E-3</v>
          </cell>
          <cell r="N15">
            <v>3469.5784932830084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Esetup1"/>
      <sheetName val="DOEsetup2"/>
      <sheetName val="DOEsetup3"/>
      <sheetName val="trial"/>
      <sheetName val="Sheet2"/>
    </sheetNames>
    <sheetDataSet>
      <sheetData sheetId="0">
        <row r="5">
          <cell r="D5">
            <v>3</v>
          </cell>
          <cell r="E5">
            <v>4</v>
          </cell>
        </row>
        <row r="6">
          <cell r="D6">
            <v>3</v>
          </cell>
          <cell r="E6">
            <v>5</v>
          </cell>
        </row>
        <row r="7">
          <cell r="D7">
            <v>3</v>
          </cell>
          <cell r="E7">
            <v>6</v>
          </cell>
        </row>
        <row r="8">
          <cell r="D8">
            <v>3</v>
          </cell>
          <cell r="E8">
            <v>8</v>
          </cell>
        </row>
        <row r="9">
          <cell r="D9">
            <v>3</v>
          </cell>
          <cell r="E9">
            <v>11.5</v>
          </cell>
        </row>
        <row r="10">
          <cell r="D10">
            <v>5</v>
          </cell>
          <cell r="E10">
            <v>4</v>
          </cell>
        </row>
        <row r="11">
          <cell r="D11">
            <v>5</v>
          </cell>
          <cell r="E11">
            <v>5</v>
          </cell>
        </row>
        <row r="12">
          <cell r="D12">
            <v>5</v>
          </cell>
          <cell r="E12">
            <v>6</v>
          </cell>
        </row>
        <row r="13">
          <cell r="D13">
            <v>5</v>
          </cell>
          <cell r="E13">
            <v>8</v>
          </cell>
        </row>
        <row r="14">
          <cell r="D14">
            <v>5</v>
          </cell>
          <cell r="E14">
            <v>11.5</v>
          </cell>
        </row>
        <row r="15">
          <cell r="D15">
            <v>6</v>
          </cell>
          <cell r="E15">
            <v>4</v>
          </cell>
        </row>
        <row r="16">
          <cell r="D16">
            <v>6</v>
          </cell>
          <cell r="E16">
            <v>5</v>
          </cell>
        </row>
        <row r="17">
          <cell r="D17">
            <v>6</v>
          </cell>
          <cell r="E17">
            <v>6</v>
          </cell>
        </row>
        <row r="18">
          <cell r="D18">
            <v>6</v>
          </cell>
          <cell r="E18">
            <v>8</v>
          </cell>
        </row>
        <row r="19">
          <cell r="D19">
            <v>6</v>
          </cell>
          <cell r="E19">
            <v>11.5</v>
          </cell>
        </row>
        <row r="20">
          <cell r="D20">
            <v>8</v>
          </cell>
          <cell r="E20">
            <v>4</v>
          </cell>
        </row>
        <row r="21">
          <cell r="D21">
            <v>8</v>
          </cell>
          <cell r="E21">
            <v>5</v>
          </cell>
        </row>
        <row r="22">
          <cell r="D22">
            <v>8</v>
          </cell>
          <cell r="E22">
            <v>6</v>
          </cell>
        </row>
        <row r="23">
          <cell r="D23">
            <v>8</v>
          </cell>
          <cell r="E23">
            <v>8</v>
          </cell>
        </row>
        <row r="24">
          <cell r="D24">
            <v>8</v>
          </cell>
          <cell r="E24">
            <v>11.5</v>
          </cell>
        </row>
        <row r="25">
          <cell r="D25">
            <v>11.5</v>
          </cell>
          <cell r="E25">
            <v>4</v>
          </cell>
        </row>
        <row r="26">
          <cell r="D26">
            <v>11.5</v>
          </cell>
          <cell r="E26">
            <v>5</v>
          </cell>
        </row>
        <row r="27">
          <cell r="D27">
            <v>11.5</v>
          </cell>
          <cell r="E27">
            <v>6</v>
          </cell>
        </row>
        <row r="28">
          <cell r="D28">
            <v>11.5</v>
          </cell>
          <cell r="E28">
            <v>8</v>
          </cell>
        </row>
        <row r="29">
          <cell r="D29">
            <v>11.5</v>
          </cell>
          <cell r="E29">
            <v>11.5</v>
          </cell>
        </row>
      </sheetData>
      <sheetData sheetId="1" refreshError="1"/>
      <sheetData sheetId="2">
        <row r="5">
          <cell r="D5">
            <v>4.5</v>
          </cell>
          <cell r="E5">
            <v>4.5</v>
          </cell>
        </row>
        <row r="6">
          <cell r="D6">
            <v>4.5</v>
          </cell>
          <cell r="E6">
            <v>5</v>
          </cell>
        </row>
        <row r="7">
          <cell r="D7">
            <v>4.5</v>
          </cell>
          <cell r="E7">
            <v>5.5</v>
          </cell>
        </row>
        <row r="8">
          <cell r="D8">
            <v>4.5</v>
          </cell>
          <cell r="E8">
            <v>6.5</v>
          </cell>
        </row>
        <row r="9">
          <cell r="D9">
            <v>4.5</v>
          </cell>
          <cell r="E9">
            <v>7</v>
          </cell>
        </row>
        <row r="10">
          <cell r="D10">
            <v>4.5</v>
          </cell>
          <cell r="E10">
            <v>8</v>
          </cell>
        </row>
        <row r="11">
          <cell r="D11">
            <v>4.5</v>
          </cell>
          <cell r="E11">
            <v>10</v>
          </cell>
        </row>
        <row r="12">
          <cell r="D12">
            <v>4.5</v>
          </cell>
          <cell r="E12">
            <v>12</v>
          </cell>
        </row>
        <row r="13">
          <cell r="D13">
            <v>4.5</v>
          </cell>
          <cell r="E13">
            <v>14</v>
          </cell>
        </row>
        <row r="14">
          <cell r="D14">
            <v>4.5</v>
          </cell>
          <cell r="E14">
            <v>16</v>
          </cell>
        </row>
        <row r="15">
          <cell r="D15">
            <v>5</v>
          </cell>
          <cell r="E15">
            <v>4.5</v>
          </cell>
        </row>
        <row r="16">
          <cell r="D16">
            <v>5</v>
          </cell>
          <cell r="E16">
            <v>5</v>
          </cell>
        </row>
        <row r="17">
          <cell r="D17">
            <v>5</v>
          </cell>
          <cell r="E17">
            <v>5.5</v>
          </cell>
        </row>
        <row r="18">
          <cell r="D18">
            <v>5</v>
          </cell>
          <cell r="E18">
            <v>6.5</v>
          </cell>
        </row>
        <row r="19">
          <cell r="D19">
            <v>5</v>
          </cell>
          <cell r="E19">
            <v>7</v>
          </cell>
        </row>
        <row r="20">
          <cell r="D20">
            <v>5</v>
          </cell>
          <cell r="E20">
            <v>8</v>
          </cell>
        </row>
        <row r="21">
          <cell r="D21">
            <v>5</v>
          </cell>
          <cell r="E21">
            <v>10</v>
          </cell>
        </row>
        <row r="22">
          <cell r="D22">
            <v>5</v>
          </cell>
          <cell r="E22">
            <v>12</v>
          </cell>
        </row>
        <row r="23">
          <cell r="D23">
            <v>5</v>
          </cell>
          <cell r="E23">
            <v>14</v>
          </cell>
        </row>
        <row r="24">
          <cell r="D24">
            <v>5</v>
          </cell>
          <cell r="E24">
            <v>16</v>
          </cell>
        </row>
        <row r="25">
          <cell r="D25">
            <v>5.5</v>
          </cell>
          <cell r="E25">
            <v>4.5</v>
          </cell>
        </row>
        <row r="26">
          <cell r="D26">
            <v>5.5</v>
          </cell>
          <cell r="E26">
            <v>5</v>
          </cell>
        </row>
        <row r="27">
          <cell r="D27">
            <v>5.5</v>
          </cell>
          <cell r="E27">
            <v>5.5</v>
          </cell>
        </row>
        <row r="28">
          <cell r="D28">
            <v>5.5</v>
          </cell>
          <cell r="E28">
            <v>6.5</v>
          </cell>
        </row>
        <row r="29">
          <cell r="D29">
            <v>5.5</v>
          </cell>
          <cell r="E29">
            <v>7</v>
          </cell>
        </row>
        <row r="30">
          <cell r="D30">
            <v>5.5</v>
          </cell>
          <cell r="E30">
            <v>8</v>
          </cell>
        </row>
        <row r="31">
          <cell r="D31">
            <v>5.5</v>
          </cell>
          <cell r="E31">
            <v>10</v>
          </cell>
        </row>
        <row r="32">
          <cell r="D32">
            <v>5.5</v>
          </cell>
          <cell r="E32">
            <v>12</v>
          </cell>
        </row>
        <row r="33">
          <cell r="D33">
            <v>5.5</v>
          </cell>
          <cell r="E33">
            <v>14</v>
          </cell>
        </row>
        <row r="34">
          <cell r="D34">
            <v>5.5</v>
          </cell>
          <cell r="E34">
            <v>16</v>
          </cell>
        </row>
        <row r="35">
          <cell r="D35">
            <v>6</v>
          </cell>
          <cell r="E35">
            <v>4.5</v>
          </cell>
        </row>
        <row r="36">
          <cell r="D36">
            <v>6</v>
          </cell>
          <cell r="E36">
            <v>5</v>
          </cell>
        </row>
        <row r="37">
          <cell r="D37">
            <v>6</v>
          </cell>
          <cell r="E37">
            <v>5.5</v>
          </cell>
        </row>
        <row r="38">
          <cell r="D38">
            <v>6</v>
          </cell>
          <cell r="E38">
            <v>6.5</v>
          </cell>
        </row>
        <row r="39">
          <cell r="D39">
            <v>6</v>
          </cell>
          <cell r="E39">
            <v>7</v>
          </cell>
        </row>
        <row r="40">
          <cell r="D40">
            <v>6</v>
          </cell>
          <cell r="E40">
            <v>8</v>
          </cell>
        </row>
        <row r="41">
          <cell r="D41">
            <v>6</v>
          </cell>
          <cell r="E41">
            <v>10</v>
          </cell>
        </row>
        <row r="42">
          <cell r="D42">
            <v>6</v>
          </cell>
          <cell r="E42">
            <v>12</v>
          </cell>
        </row>
        <row r="43">
          <cell r="D43">
            <v>6</v>
          </cell>
          <cell r="E43">
            <v>14</v>
          </cell>
        </row>
        <row r="44">
          <cell r="D44">
            <v>6</v>
          </cell>
          <cell r="E44">
            <v>16</v>
          </cell>
        </row>
        <row r="45">
          <cell r="D45">
            <v>6.5</v>
          </cell>
          <cell r="E45">
            <v>4.5</v>
          </cell>
        </row>
        <row r="46">
          <cell r="D46">
            <v>6.5</v>
          </cell>
          <cell r="E46">
            <v>5</v>
          </cell>
        </row>
        <row r="47">
          <cell r="D47">
            <v>6.5</v>
          </cell>
          <cell r="E47">
            <v>5.5</v>
          </cell>
        </row>
        <row r="48">
          <cell r="D48">
            <v>6.5</v>
          </cell>
          <cell r="E48">
            <v>6.5</v>
          </cell>
        </row>
        <row r="49">
          <cell r="D49">
            <v>6.5</v>
          </cell>
          <cell r="E49">
            <v>7</v>
          </cell>
        </row>
        <row r="50">
          <cell r="D50">
            <v>6.5</v>
          </cell>
          <cell r="E50">
            <v>8</v>
          </cell>
        </row>
        <row r="51">
          <cell r="D51">
            <v>6.5</v>
          </cell>
          <cell r="E51">
            <v>10</v>
          </cell>
        </row>
        <row r="52">
          <cell r="D52">
            <v>6.5</v>
          </cell>
          <cell r="E52">
            <v>12</v>
          </cell>
        </row>
        <row r="53">
          <cell r="D53">
            <v>6.5</v>
          </cell>
          <cell r="E53">
            <v>14</v>
          </cell>
        </row>
        <row r="54">
          <cell r="D54">
            <v>6.5</v>
          </cell>
          <cell r="E54">
            <v>16</v>
          </cell>
        </row>
        <row r="55">
          <cell r="D55">
            <v>7.5</v>
          </cell>
          <cell r="E55">
            <v>4.5</v>
          </cell>
        </row>
        <row r="56">
          <cell r="D56">
            <v>7.5</v>
          </cell>
          <cell r="E56">
            <v>5</v>
          </cell>
        </row>
        <row r="57">
          <cell r="D57">
            <v>7.5</v>
          </cell>
          <cell r="E57">
            <v>5.5</v>
          </cell>
        </row>
        <row r="58">
          <cell r="D58">
            <v>7.5</v>
          </cell>
          <cell r="E58">
            <v>6.5</v>
          </cell>
        </row>
        <row r="59">
          <cell r="D59">
            <v>7.5</v>
          </cell>
          <cell r="E59">
            <v>7</v>
          </cell>
        </row>
        <row r="60">
          <cell r="D60">
            <v>7.5</v>
          </cell>
          <cell r="E60">
            <v>8</v>
          </cell>
        </row>
        <row r="61">
          <cell r="D61">
            <v>7.5</v>
          </cell>
          <cell r="E61">
            <v>10</v>
          </cell>
        </row>
        <row r="62">
          <cell r="D62">
            <v>7.5</v>
          </cell>
          <cell r="E62">
            <v>12</v>
          </cell>
        </row>
        <row r="63">
          <cell r="D63">
            <v>7.5</v>
          </cell>
          <cell r="E63">
            <v>14</v>
          </cell>
        </row>
        <row r="64">
          <cell r="D64">
            <v>7.5</v>
          </cell>
          <cell r="E64">
            <v>16</v>
          </cell>
        </row>
        <row r="65">
          <cell r="D65">
            <v>8.5</v>
          </cell>
          <cell r="E65">
            <v>4.5</v>
          </cell>
        </row>
        <row r="66">
          <cell r="D66">
            <v>8.5</v>
          </cell>
          <cell r="E66">
            <v>5</v>
          </cell>
        </row>
        <row r="67">
          <cell r="D67">
            <v>8.5</v>
          </cell>
          <cell r="E67">
            <v>5.5</v>
          </cell>
        </row>
        <row r="68">
          <cell r="D68">
            <v>8.5</v>
          </cell>
          <cell r="E68">
            <v>6.5</v>
          </cell>
        </row>
        <row r="69">
          <cell r="D69">
            <v>8.5</v>
          </cell>
          <cell r="E69">
            <v>7</v>
          </cell>
        </row>
        <row r="70">
          <cell r="D70">
            <v>8.5</v>
          </cell>
          <cell r="E70">
            <v>8</v>
          </cell>
        </row>
        <row r="71">
          <cell r="D71">
            <v>8.5</v>
          </cell>
          <cell r="E71">
            <v>10</v>
          </cell>
        </row>
        <row r="72">
          <cell r="D72">
            <v>8.5</v>
          </cell>
          <cell r="E72">
            <v>12</v>
          </cell>
        </row>
        <row r="73">
          <cell r="D73">
            <v>8.5</v>
          </cell>
          <cell r="E73">
            <v>14</v>
          </cell>
        </row>
        <row r="74">
          <cell r="D74">
            <v>8.5</v>
          </cell>
          <cell r="E74">
            <v>16</v>
          </cell>
        </row>
        <row r="75">
          <cell r="D75">
            <v>9.5</v>
          </cell>
          <cell r="E75">
            <v>4.5</v>
          </cell>
        </row>
        <row r="76">
          <cell r="D76">
            <v>9.5</v>
          </cell>
          <cell r="E76">
            <v>5</v>
          </cell>
        </row>
        <row r="77">
          <cell r="D77">
            <v>9.5</v>
          </cell>
          <cell r="E77">
            <v>5.5</v>
          </cell>
        </row>
        <row r="78">
          <cell r="D78">
            <v>9.5</v>
          </cell>
          <cell r="E78">
            <v>6.5</v>
          </cell>
        </row>
        <row r="79">
          <cell r="D79">
            <v>9.5</v>
          </cell>
          <cell r="E79">
            <v>7</v>
          </cell>
        </row>
        <row r="80">
          <cell r="D80">
            <v>9.5</v>
          </cell>
          <cell r="E80">
            <v>8</v>
          </cell>
        </row>
        <row r="81">
          <cell r="D81">
            <v>9.5</v>
          </cell>
          <cell r="E81">
            <v>10</v>
          </cell>
        </row>
        <row r="82">
          <cell r="D82">
            <v>9.5</v>
          </cell>
          <cell r="E82">
            <v>12</v>
          </cell>
        </row>
        <row r="83">
          <cell r="D83">
            <v>9.5</v>
          </cell>
          <cell r="E83">
            <v>14</v>
          </cell>
        </row>
        <row r="84">
          <cell r="D84">
            <v>9.5</v>
          </cell>
          <cell r="E84">
            <v>16</v>
          </cell>
        </row>
        <row r="85">
          <cell r="D85">
            <v>11</v>
          </cell>
          <cell r="E85">
            <v>4.5</v>
          </cell>
        </row>
        <row r="86">
          <cell r="D86">
            <v>11</v>
          </cell>
          <cell r="E86">
            <v>5</v>
          </cell>
        </row>
        <row r="87">
          <cell r="D87">
            <v>11</v>
          </cell>
          <cell r="E87">
            <v>5.5</v>
          </cell>
        </row>
        <row r="88">
          <cell r="D88">
            <v>11</v>
          </cell>
          <cell r="E88">
            <v>6.5</v>
          </cell>
        </row>
        <row r="89">
          <cell r="D89">
            <v>11</v>
          </cell>
          <cell r="E89">
            <v>7</v>
          </cell>
        </row>
        <row r="90">
          <cell r="D90">
            <v>11</v>
          </cell>
          <cell r="E90">
            <v>8</v>
          </cell>
        </row>
        <row r="91">
          <cell r="D91">
            <v>11</v>
          </cell>
          <cell r="E91">
            <v>10</v>
          </cell>
        </row>
        <row r="92">
          <cell r="D92">
            <v>11</v>
          </cell>
          <cell r="E92">
            <v>12</v>
          </cell>
        </row>
        <row r="93">
          <cell r="D93">
            <v>11</v>
          </cell>
          <cell r="E93">
            <v>14</v>
          </cell>
        </row>
        <row r="94">
          <cell r="D94">
            <v>11</v>
          </cell>
          <cell r="E94">
            <v>16</v>
          </cell>
        </row>
        <row r="95">
          <cell r="D95">
            <v>12</v>
          </cell>
          <cell r="E95">
            <v>4.5</v>
          </cell>
        </row>
        <row r="96">
          <cell r="D96">
            <v>12</v>
          </cell>
          <cell r="E96">
            <v>5</v>
          </cell>
        </row>
        <row r="97">
          <cell r="D97">
            <v>12</v>
          </cell>
          <cell r="E97">
            <v>5.5</v>
          </cell>
        </row>
        <row r="98">
          <cell r="D98">
            <v>12</v>
          </cell>
          <cell r="E98">
            <v>6.5</v>
          </cell>
        </row>
        <row r="99">
          <cell r="D99">
            <v>12</v>
          </cell>
          <cell r="E99">
            <v>7</v>
          </cell>
        </row>
        <row r="100">
          <cell r="D100">
            <v>12</v>
          </cell>
          <cell r="E100">
            <v>8</v>
          </cell>
        </row>
        <row r="101">
          <cell r="D101">
            <v>12</v>
          </cell>
          <cell r="E101">
            <v>10</v>
          </cell>
        </row>
        <row r="102">
          <cell r="D102">
            <v>12</v>
          </cell>
          <cell r="E102">
            <v>12</v>
          </cell>
        </row>
        <row r="103">
          <cell r="D103">
            <v>12</v>
          </cell>
          <cell r="E103">
            <v>14</v>
          </cell>
        </row>
        <row r="104">
          <cell r="D104">
            <v>12</v>
          </cell>
          <cell r="E104">
            <v>16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C78C-00CF-4689-A47C-BE3D8934712E}">
  <dimension ref="B1:DI167"/>
  <sheetViews>
    <sheetView topLeftCell="AJ1" zoomScale="98" zoomScaleNormal="98" workbookViewId="0">
      <selection activeCell="BD9" sqref="BD9"/>
    </sheetView>
  </sheetViews>
  <sheetFormatPr defaultRowHeight="15" x14ac:dyDescent="0.25"/>
  <cols>
    <col min="25" max="25" width="9.140625" style="1"/>
    <col min="31" max="31" width="9.140625" style="1"/>
    <col min="37" max="37" width="9.140625" style="1"/>
    <col min="43" max="43" width="9.140625" style="1"/>
    <col min="45" max="45" width="11.7109375" style="3" bestFit="1" customWidth="1"/>
    <col min="46" max="46" width="5.5703125" style="3" bestFit="1" customWidth="1"/>
    <col min="55" max="55" width="9.140625" style="1"/>
    <col min="60" max="60" width="9.140625" style="1"/>
    <col min="65" max="65" width="9.140625" style="1"/>
    <col min="67" max="67" width="11.7109375" bestFit="1" customWidth="1"/>
    <col min="70" max="70" width="9.140625" style="1"/>
    <col min="75" max="75" width="9.140625" style="1"/>
    <col min="80" max="80" width="9.140625" style="1"/>
    <col min="81" max="81" width="17.28515625" bestFit="1" customWidth="1"/>
    <col min="90" max="90" width="9.140625" style="1"/>
    <col min="91" max="91" width="17" bestFit="1" customWidth="1"/>
    <col min="99" max="99" width="17.7109375" bestFit="1" customWidth="1"/>
    <col min="100" max="102" width="17.7109375" customWidth="1"/>
    <col min="103" max="103" width="9.140625" style="1"/>
    <col min="104" max="104" width="11.7109375" bestFit="1" customWidth="1"/>
  </cols>
  <sheetData>
    <row r="1" spans="2:113" x14ac:dyDescent="0.25">
      <c r="AU1" t="s">
        <v>153</v>
      </c>
      <c r="AV1">
        <v>4.9800000000000004</v>
      </c>
    </row>
    <row r="2" spans="2:113" x14ac:dyDescent="0.25">
      <c r="AU2" t="s">
        <v>154</v>
      </c>
      <c r="AV2">
        <v>6.27</v>
      </c>
    </row>
    <row r="3" spans="2:113" x14ac:dyDescent="0.25">
      <c r="AS3" s="3" t="s">
        <v>42</v>
      </c>
      <c r="BE3" t="s">
        <v>42</v>
      </c>
      <c r="BJ3" t="s">
        <v>42</v>
      </c>
      <c r="BO3" t="s">
        <v>42</v>
      </c>
      <c r="BT3" t="s">
        <v>42</v>
      </c>
      <c r="BY3" t="s">
        <v>42</v>
      </c>
    </row>
    <row r="4" spans="2:113" x14ac:dyDescent="0.25">
      <c r="B4" t="s">
        <v>3</v>
      </c>
      <c r="N4" t="s">
        <v>3</v>
      </c>
      <c r="AA4" t="s">
        <v>19</v>
      </c>
      <c r="AG4" t="s">
        <v>20</v>
      </c>
      <c r="AM4" t="s">
        <v>81</v>
      </c>
      <c r="AS4" s="3" t="s">
        <v>39</v>
      </c>
      <c r="AV4" t="s">
        <v>152</v>
      </c>
      <c r="AW4" t="s">
        <v>155</v>
      </c>
      <c r="AY4" t="s">
        <v>156</v>
      </c>
      <c r="BE4" t="s">
        <v>43</v>
      </c>
      <c r="BJ4" t="s">
        <v>45</v>
      </c>
      <c r="BO4" t="s">
        <v>47</v>
      </c>
      <c r="BT4" t="s">
        <v>64</v>
      </c>
      <c r="BY4" t="s">
        <v>65</v>
      </c>
      <c r="CD4" t="s">
        <v>66</v>
      </c>
      <c r="CN4" t="s">
        <v>77</v>
      </c>
      <c r="DA4" t="s">
        <v>106</v>
      </c>
    </row>
    <row r="5" spans="2:113" x14ac:dyDescent="0.25">
      <c r="B5" t="s">
        <v>1</v>
      </c>
      <c r="C5" t="s">
        <v>2</v>
      </c>
      <c r="N5" t="s">
        <v>1</v>
      </c>
      <c r="O5" t="s">
        <v>2</v>
      </c>
      <c r="AA5" t="s">
        <v>1</v>
      </c>
      <c r="AB5" t="s">
        <v>2</v>
      </c>
      <c r="AG5" t="s">
        <v>1</v>
      </c>
      <c r="AH5" t="s">
        <v>2</v>
      </c>
      <c r="AM5" t="s">
        <v>1</v>
      </c>
      <c r="AN5" t="s">
        <v>2</v>
      </c>
      <c r="AS5" s="3" t="s">
        <v>1</v>
      </c>
      <c r="AT5" s="3" t="s">
        <v>2</v>
      </c>
      <c r="AV5" t="s">
        <v>2</v>
      </c>
      <c r="BE5" t="s">
        <v>1</v>
      </c>
      <c r="BF5" t="s">
        <v>2</v>
      </c>
      <c r="BJ5" t="s">
        <v>1</v>
      </c>
      <c r="BK5" t="s">
        <v>2</v>
      </c>
      <c r="BO5" t="s">
        <v>1</v>
      </c>
      <c r="BP5" t="s">
        <v>2</v>
      </c>
      <c r="BT5" t="s">
        <v>1</v>
      </c>
      <c r="BU5" t="s">
        <v>2</v>
      </c>
      <c r="BY5" t="s">
        <v>1</v>
      </c>
      <c r="BZ5" t="s">
        <v>2</v>
      </c>
      <c r="CD5" t="s">
        <v>1</v>
      </c>
      <c r="CE5" t="s">
        <v>2</v>
      </c>
      <c r="CF5" t="s">
        <v>108</v>
      </c>
      <c r="CN5" t="s">
        <v>1</v>
      </c>
      <c r="CO5" t="s">
        <v>2</v>
      </c>
      <c r="DA5" t="s">
        <v>1</v>
      </c>
      <c r="DB5" t="s">
        <v>2</v>
      </c>
      <c r="DC5" t="s">
        <v>111</v>
      </c>
    </row>
    <row r="6" spans="2:113" x14ac:dyDescent="0.25">
      <c r="B6">
        <v>-1.5800000000000002E-2</v>
      </c>
      <c r="C6">
        <v>2.4039456018518401</v>
      </c>
      <c r="E6" t="s">
        <v>157</v>
      </c>
      <c r="F6">
        <v>1</v>
      </c>
      <c r="G6" t="s">
        <v>148</v>
      </c>
      <c r="H6">
        <f>B6</f>
        <v>-1.5800000000000002E-2</v>
      </c>
      <c r="I6" t="s">
        <v>148</v>
      </c>
      <c r="J6">
        <f>C6</f>
        <v>2.4039456018518401</v>
      </c>
      <c r="K6" t="s">
        <v>148</v>
      </c>
      <c r="L6">
        <v>0</v>
      </c>
      <c r="N6">
        <v>-4.9687991304516599</v>
      </c>
      <c r="O6">
        <v>-1.5355292016847599E-2</v>
      </c>
      <c r="Q6" t="s">
        <v>157</v>
      </c>
      <c r="R6">
        <v>1</v>
      </c>
      <c r="S6" t="s">
        <v>148</v>
      </c>
      <c r="T6">
        <f>N6</f>
        <v>-4.9687991304516599</v>
      </c>
      <c r="U6" t="s">
        <v>148</v>
      </c>
      <c r="V6">
        <f>O6-84.15</f>
        <v>-84.165355292016855</v>
      </c>
      <c r="W6" t="s">
        <v>148</v>
      </c>
      <c r="X6">
        <v>0</v>
      </c>
      <c r="AA6" t="s">
        <v>4</v>
      </c>
      <c r="AB6">
        <v>3.9134881847993799</v>
      </c>
      <c r="AG6" t="s">
        <v>4</v>
      </c>
      <c r="AH6">
        <v>4.1057866030092498</v>
      </c>
      <c r="AM6" t="s">
        <v>82</v>
      </c>
      <c r="AN6">
        <v>1.9445216049378499E-2</v>
      </c>
      <c r="AS6" s="3">
        <v>-6.0505224799046102</v>
      </c>
      <c r="AT6" s="3">
        <v>1.9445216049378499E-2</v>
      </c>
      <c r="AU6" s="8">
        <f>-84.15+AT6</f>
        <v>-84.130554783950629</v>
      </c>
      <c r="AV6">
        <f>$AV$1*SQRT(ABS((1-AS6^2/$AV$2^2)))</f>
        <v>1.3060848349703957</v>
      </c>
      <c r="AW6" s="9">
        <f>(AV6-AT6)/AV6</f>
        <v>0.98511182770924732</v>
      </c>
      <c r="AY6" s="2">
        <v>6.2631103030000004</v>
      </c>
      <c r="AZ6" s="2">
        <v>-83.916601150000005</v>
      </c>
      <c r="BA6" s="2">
        <f>AZ6+84.15</f>
        <v>0.23339885000000038</v>
      </c>
      <c r="BE6">
        <v>-6.5457458206735604</v>
      </c>
      <c r="BF6">
        <v>3.5470084233533997E-2</v>
      </c>
      <c r="BG6" s="8">
        <f>-84.15+BF6</f>
        <v>-84.114529915766468</v>
      </c>
      <c r="BJ6">
        <v>-7.7758166993577102</v>
      </c>
      <c r="BK6">
        <v>2.15374228389464E-4</v>
      </c>
      <c r="BL6" s="8">
        <f>-84.15+BK6</f>
        <v>-84.149784625771616</v>
      </c>
      <c r="BO6" s="8">
        <v>-7.8371604938271604</v>
      </c>
      <c r="BP6" s="8">
        <v>5.05766377314814</v>
      </c>
      <c r="BQ6" s="8">
        <f>-84.15+BP6</f>
        <v>-79.09233622685187</v>
      </c>
      <c r="BT6" t="s">
        <v>48</v>
      </c>
      <c r="BU6">
        <v>8.1728981481481409</v>
      </c>
      <c r="BY6">
        <v>-7.7681487250490298</v>
      </c>
      <c r="BZ6">
        <v>8.4036562499999903</v>
      </c>
      <c r="CA6" s="8">
        <f>-84.15+BZ6</f>
        <v>-75.746343750000023</v>
      </c>
      <c r="CC6" t="s">
        <v>67</v>
      </c>
      <c r="CD6" t="s">
        <v>44</v>
      </c>
      <c r="CE6">
        <v>-1.90144675925942E-2</v>
      </c>
      <c r="CM6" t="s">
        <v>78</v>
      </c>
      <c r="CN6">
        <v>7.1772239529277401E-3</v>
      </c>
      <c r="CO6">
        <v>-1.90144675925942E-2</v>
      </c>
      <c r="CP6">
        <v>0</v>
      </c>
      <c r="CQ6">
        <v>0</v>
      </c>
      <c r="CZ6" t="s">
        <v>78</v>
      </c>
      <c r="DA6">
        <v>0</v>
      </c>
      <c r="DB6">
        <v>0</v>
      </c>
    </row>
    <row r="7" spans="2:113" x14ac:dyDescent="0.25">
      <c r="B7">
        <v>0.53620000000000001</v>
      </c>
      <c r="C7">
        <v>2.4039456018518401</v>
      </c>
      <c r="E7" t="s">
        <v>157</v>
      </c>
      <c r="F7">
        <f>F6+1</f>
        <v>2</v>
      </c>
      <c r="G7" t="s">
        <v>148</v>
      </c>
      <c r="H7">
        <f t="shared" ref="H7:H16" si="0">B7</f>
        <v>0.53620000000000001</v>
      </c>
      <c r="I7" t="s">
        <v>148</v>
      </c>
      <c r="J7">
        <f t="shared" ref="J7:J16" si="1">C7</f>
        <v>2.4039456018518401</v>
      </c>
      <c r="K7" t="s">
        <v>148</v>
      </c>
      <c r="L7">
        <v>0</v>
      </c>
      <c r="N7">
        <v>-4.6916608761475898</v>
      </c>
      <c r="O7">
        <v>0.34326507637662201</v>
      </c>
      <c r="Q7" t="s">
        <v>157</v>
      </c>
      <c r="R7">
        <f>R6+1</f>
        <v>2</v>
      </c>
      <c r="S7" t="s">
        <v>148</v>
      </c>
      <c r="T7">
        <f t="shared" ref="T7:T16" si="2">N7</f>
        <v>-4.6916608761475898</v>
      </c>
      <c r="U7" t="s">
        <v>148</v>
      </c>
      <c r="V7">
        <f t="shared" ref="V7:V33" si="3">O7-84.15</f>
        <v>-83.806734923623381</v>
      </c>
      <c r="W7" t="s">
        <v>148</v>
      </c>
      <c r="X7">
        <v>0</v>
      </c>
      <c r="AA7" t="s">
        <v>5</v>
      </c>
      <c r="AB7">
        <v>3.92951305298353</v>
      </c>
      <c r="AG7" t="s">
        <v>22</v>
      </c>
      <c r="AH7">
        <v>4.1057866030092498</v>
      </c>
      <c r="AM7" t="s">
        <v>83</v>
      </c>
      <c r="AN7">
        <v>0.37199231610081801</v>
      </c>
      <c r="AS7" s="3">
        <v>-6.0984473193338697</v>
      </c>
      <c r="AT7" s="3">
        <v>0.22776850244341201</v>
      </c>
      <c r="AU7" s="8">
        <f t="shared" ref="AU7:AU38" si="4">-84.15+AT7</f>
        <v>-83.922231497556595</v>
      </c>
      <c r="AV7">
        <f t="shared" ref="AV7:AV38" si="5">$AV$1*SQRT(ABS((1-AS7^2/$AV$2^2)))</f>
        <v>1.156959477581508</v>
      </c>
      <c r="AW7" s="9">
        <f t="shared" ref="AW7:AW38" si="6">(AV7-AT7)/AV7</f>
        <v>0.80313182366634306</v>
      </c>
      <c r="AY7" s="2">
        <v>6.2552825790000002</v>
      </c>
      <c r="AZ7" s="2">
        <v>-83.808983179999998</v>
      </c>
      <c r="BA7" s="2">
        <f t="shared" ref="BA7:BA70" si="7">AZ7+84.15</f>
        <v>0.34101682000000721</v>
      </c>
      <c r="BE7">
        <v>-6.6895203389613203</v>
      </c>
      <c r="BF7">
        <v>0.22776850244341201</v>
      </c>
      <c r="BG7" s="8">
        <f t="shared" ref="BG7:BG31" si="8">-84.15+BF7</f>
        <v>-83.922231497556595</v>
      </c>
      <c r="BJ7">
        <v>-7.7949866351294101</v>
      </c>
      <c r="BK7">
        <v>0.51942110339505898</v>
      </c>
      <c r="BL7" s="8">
        <f t="shared" ref="BL7:BL31" si="9">-84.15+BK7</f>
        <v>-83.630578896604945</v>
      </c>
      <c r="BO7" s="8">
        <v>-7.0550271143417502</v>
      </c>
      <c r="BP7" s="8">
        <v>5.79608969907407</v>
      </c>
      <c r="BQ7" s="8">
        <f t="shared" ref="BQ7:BQ20" si="10">-84.15+BP7</f>
        <v>-78.353910300925932</v>
      </c>
      <c r="BT7" t="s">
        <v>49</v>
      </c>
      <c r="BU7">
        <v>8.6805659722222206</v>
      </c>
      <c r="BY7">
        <v>-6.4109172724125996</v>
      </c>
      <c r="BZ7">
        <v>9.0959305555555492</v>
      </c>
      <c r="CA7" s="8">
        <f t="shared" ref="CA7:CA20" si="11">-84.15+BZ7</f>
        <v>-75.054069444444451</v>
      </c>
      <c r="CC7" t="s">
        <v>68</v>
      </c>
      <c r="CD7" t="s">
        <v>44</v>
      </c>
      <c r="CE7">
        <v>2.4500972222222202</v>
      </c>
      <c r="CN7">
        <v>0.67429098880812599</v>
      </c>
      <c r="CO7">
        <v>-1.90144675925942E-2</v>
      </c>
      <c r="CP7">
        <f>SQRT((CN7-CN6)^2+(CO7-CO6)^2)</f>
        <v>0.66711376485519824</v>
      </c>
      <c r="CQ7">
        <f>CP7+CQ6</f>
        <v>0.66711376485519824</v>
      </c>
      <c r="CZ7" t="s">
        <v>68</v>
      </c>
      <c r="DA7">
        <v>2.1229422066549901</v>
      </c>
      <c r="DB7">
        <v>2.1378270241142401</v>
      </c>
    </row>
    <row r="8" spans="2:113" x14ac:dyDescent="0.25">
      <c r="B8">
        <v>1.1339999999999999</v>
      </c>
      <c r="C8">
        <v>2.3577939814814699</v>
      </c>
      <c r="E8" t="s">
        <v>157</v>
      </c>
      <c r="F8">
        <f t="shared" ref="F8:F16" si="12">F7+1</f>
        <v>3</v>
      </c>
      <c r="G8" t="s">
        <v>148</v>
      </c>
      <c r="H8">
        <f t="shared" si="0"/>
        <v>1.1339999999999999</v>
      </c>
      <c r="I8" t="s">
        <v>148</v>
      </c>
      <c r="J8">
        <f t="shared" si="1"/>
        <v>2.3577939814814699</v>
      </c>
      <c r="K8" t="s">
        <v>148</v>
      </c>
      <c r="L8">
        <v>0</v>
      </c>
      <c r="N8">
        <v>-4.4145226218435099</v>
      </c>
      <c r="O8">
        <v>0.70188544477009296</v>
      </c>
      <c r="Q8" t="s">
        <v>157</v>
      </c>
      <c r="R8">
        <f t="shared" ref="R8:R16" si="13">R7+1</f>
        <v>3</v>
      </c>
      <c r="S8" t="s">
        <v>148</v>
      </c>
      <c r="T8">
        <f t="shared" si="2"/>
        <v>-4.4145226218435099</v>
      </c>
      <c r="U8" t="s">
        <v>148</v>
      </c>
      <c r="V8">
        <f t="shared" si="3"/>
        <v>-83.448114555229907</v>
      </c>
      <c r="W8" t="s">
        <v>148</v>
      </c>
      <c r="X8">
        <v>0</v>
      </c>
      <c r="AA8" t="s">
        <v>6</v>
      </c>
      <c r="AB8">
        <v>3.88143844843106</v>
      </c>
      <c r="AG8" t="s">
        <v>23</v>
      </c>
      <c r="AH8">
        <v>4.0737368666409397</v>
      </c>
      <c r="AM8" t="s">
        <v>84</v>
      </c>
      <c r="AN8">
        <v>0.77261402070472895</v>
      </c>
      <c r="AS8" s="3">
        <v>-6.1303972122866996</v>
      </c>
      <c r="AT8" s="3">
        <v>0.48416639338991402</v>
      </c>
      <c r="AU8" s="8">
        <f t="shared" si="4"/>
        <v>-83.665833606610093</v>
      </c>
      <c r="AV8">
        <f t="shared" si="5"/>
        <v>1.0450249171393866</v>
      </c>
      <c r="AW8" s="9">
        <f t="shared" si="6"/>
        <v>0.53669392427957252</v>
      </c>
      <c r="AY8" s="2">
        <v>6.2445322540000001</v>
      </c>
      <c r="AZ8" s="2">
        <v>-83.701598959999998</v>
      </c>
      <c r="BA8" s="2">
        <f t="shared" si="7"/>
        <v>0.44840104000000736</v>
      </c>
      <c r="BE8">
        <v>-6.6895203389613203</v>
      </c>
      <c r="BF8">
        <v>0.70851454796810298</v>
      </c>
      <c r="BG8" s="8">
        <f t="shared" si="8"/>
        <v>-83.441485452031898</v>
      </c>
      <c r="BJ8">
        <v>-7.7758166993577102</v>
      </c>
      <c r="BK8">
        <v>1.1540058834876501</v>
      </c>
      <c r="BL8" s="8">
        <f t="shared" si="9"/>
        <v>-82.99599411651235</v>
      </c>
      <c r="BO8" s="8">
        <v>-5.9278348909657304</v>
      </c>
      <c r="BP8" s="8">
        <v>6.6268188657407299</v>
      </c>
      <c r="BQ8" s="8">
        <f t="shared" si="10"/>
        <v>-77.523181134259275</v>
      </c>
      <c r="BT8" t="s">
        <v>50</v>
      </c>
      <c r="BU8">
        <v>9.2113096064814695</v>
      </c>
      <c r="BY8">
        <v>-4.7316308988115798</v>
      </c>
      <c r="BZ8">
        <v>9.7420532407407308</v>
      </c>
      <c r="CA8" s="8">
        <f t="shared" si="11"/>
        <v>-74.407946759259275</v>
      </c>
      <c r="CC8" t="s">
        <v>69</v>
      </c>
      <c r="CD8" t="s">
        <v>44</v>
      </c>
      <c r="CE8">
        <v>3.90387326388888</v>
      </c>
      <c r="CJ8">
        <f>CE8</f>
        <v>3.90387326388888</v>
      </c>
      <c r="CK8">
        <v>0</v>
      </c>
      <c r="CN8">
        <v>1.41041652244144</v>
      </c>
      <c r="CO8">
        <v>-1.90144675925942E-2</v>
      </c>
      <c r="CP8">
        <f>SQRT((CN8-CN7)^2+(CO8-CO7)^2)</f>
        <v>0.73612553363331401</v>
      </c>
      <c r="CQ8">
        <f>CP8+CQ7</f>
        <v>1.4032392984885123</v>
      </c>
      <c r="CZ8" t="s">
        <v>19</v>
      </c>
      <c r="DA8">
        <v>3.1732399299474499</v>
      </c>
      <c r="DB8">
        <v>3.1844523777448401</v>
      </c>
      <c r="DC8">
        <f>SQRT(DA8^2+DB8^2)</f>
        <v>4.4955743347360704</v>
      </c>
    </row>
    <row r="9" spans="2:113" x14ac:dyDescent="0.25">
      <c r="B9">
        <v>1.6863999999999999</v>
      </c>
      <c r="C9">
        <v>2.2424149305555501</v>
      </c>
      <c r="E9" t="s">
        <v>157</v>
      </c>
      <c r="F9">
        <f t="shared" si="12"/>
        <v>4</v>
      </c>
      <c r="G9" t="s">
        <v>148</v>
      </c>
      <c r="H9">
        <f t="shared" si="0"/>
        <v>1.6863999999999999</v>
      </c>
      <c r="I9" t="s">
        <v>148</v>
      </c>
      <c r="J9">
        <f t="shared" si="1"/>
        <v>2.2424149305555501</v>
      </c>
      <c r="K9" t="s">
        <v>148</v>
      </c>
      <c r="L9">
        <v>0</v>
      </c>
      <c r="N9">
        <v>-4.0576359154519501</v>
      </c>
      <c r="O9">
        <v>0.98125269307661001</v>
      </c>
      <c r="Q9" t="s">
        <v>157</v>
      </c>
      <c r="R9">
        <f t="shared" si="13"/>
        <v>4</v>
      </c>
      <c r="S9" t="s">
        <v>148</v>
      </c>
      <c r="T9">
        <f t="shared" si="2"/>
        <v>-4.0576359154519501</v>
      </c>
      <c r="U9" t="s">
        <v>148</v>
      </c>
      <c r="V9">
        <f t="shared" si="3"/>
        <v>-83.168747306923393</v>
      </c>
      <c r="W9" t="s">
        <v>148</v>
      </c>
      <c r="X9">
        <v>0</v>
      </c>
      <c r="AA9" t="s">
        <v>7</v>
      </c>
      <c r="AB9">
        <v>3.83336384387859</v>
      </c>
      <c r="AG9" t="s">
        <v>24</v>
      </c>
      <c r="AH9">
        <v>4.0256622620884697</v>
      </c>
      <c r="AM9" t="s">
        <v>85</v>
      </c>
      <c r="AN9">
        <v>1.18926059349279</v>
      </c>
      <c r="AS9" s="3">
        <v>-6.1144222658102798</v>
      </c>
      <c r="AT9" s="3">
        <v>0.86876322980966703</v>
      </c>
      <c r="AU9" s="8">
        <f t="shared" si="4"/>
        <v>-83.281236770190333</v>
      </c>
      <c r="AV9">
        <f t="shared" si="5"/>
        <v>1.1024868010145941</v>
      </c>
      <c r="AW9" s="9">
        <f t="shared" si="6"/>
        <v>0.21199670689012914</v>
      </c>
      <c r="AY9" s="2">
        <v>6.2308685410000004</v>
      </c>
      <c r="AZ9" s="2">
        <v>-83.594485059999997</v>
      </c>
      <c r="BA9" s="2">
        <f t="shared" si="7"/>
        <v>0.55551494000000901</v>
      </c>
      <c r="BE9">
        <v>-6.6415954995320599</v>
      </c>
      <c r="BF9">
        <v>1.2052854616769499</v>
      </c>
      <c r="BG9" s="8">
        <f t="shared" si="8"/>
        <v>-82.944714538323055</v>
      </c>
      <c r="BJ9">
        <v>-7.5841173416406997</v>
      </c>
      <c r="BK9">
        <v>2.0962681327160402</v>
      </c>
      <c r="BL9" s="8">
        <f t="shared" si="9"/>
        <v>-82.053731867283972</v>
      </c>
      <c r="BO9" s="8">
        <v>-4.5015916695511704</v>
      </c>
      <c r="BP9" s="8">
        <v>7.4113964120370301</v>
      </c>
      <c r="BQ9" s="8">
        <f t="shared" si="10"/>
        <v>-76.73860358796297</v>
      </c>
      <c r="BT9" t="s">
        <v>51</v>
      </c>
      <c r="BU9">
        <v>9.60359837962962</v>
      </c>
      <c r="BY9">
        <v>-2.9603288335064</v>
      </c>
      <c r="BZ9">
        <v>10.226645254629601</v>
      </c>
      <c r="CA9" s="8">
        <f t="shared" si="11"/>
        <v>-73.923354745370403</v>
      </c>
      <c r="CC9" t="s">
        <v>70</v>
      </c>
      <c r="CD9" t="s">
        <v>44</v>
      </c>
      <c r="CE9">
        <v>4.1115555555555501</v>
      </c>
      <c r="CF9">
        <v>0</v>
      </c>
      <c r="CJ9">
        <f>CE9</f>
        <v>4.1115555555555501</v>
      </c>
      <c r="CK9">
        <v>10000</v>
      </c>
      <c r="CN9">
        <v>1.98551459559248</v>
      </c>
      <c r="CO9">
        <v>4.0613425925890498E-3</v>
      </c>
      <c r="CP9">
        <f>SQRT((CN9-CN8)^2+(CO9-CO8)^2)</f>
        <v>0.5755608454001554</v>
      </c>
      <c r="CQ9">
        <f>CP9+CQ8</f>
        <v>1.9788001438886678</v>
      </c>
      <c r="CZ9" t="s">
        <v>20</v>
      </c>
      <c r="DA9">
        <v>3.28497373029772</v>
      </c>
      <c r="DB9">
        <v>3.3181031927792</v>
      </c>
      <c r="DC9">
        <f t="shared" ref="DC9:DC19" si="14">SQRT(DA9^2+DB9^2)</f>
        <v>4.6691392361630895</v>
      </c>
      <c r="DD9">
        <f>CT16</f>
        <v>0</v>
      </c>
      <c r="DH9" t="s">
        <v>151</v>
      </c>
    </row>
    <row r="10" spans="2:113" x14ac:dyDescent="0.25">
      <c r="B10">
        <v>2.3075000000000001</v>
      </c>
      <c r="C10">
        <v>2.05780844907407</v>
      </c>
      <c r="E10" t="s">
        <v>157</v>
      </c>
      <c r="F10">
        <f t="shared" si="12"/>
        <v>5</v>
      </c>
      <c r="G10" t="s">
        <v>148</v>
      </c>
      <c r="H10">
        <f t="shared" si="0"/>
        <v>2.3075000000000001</v>
      </c>
      <c r="I10" t="s">
        <v>148</v>
      </c>
      <c r="J10">
        <f t="shared" si="1"/>
        <v>2.05780844907407</v>
      </c>
      <c r="K10" t="s">
        <v>148</v>
      </c>
      <c r="L10">
        <v>0</v>
      </c>
      <c r="N10">
        <v>-3.6213722559732902</v>
      </c>
      <c r="O10">
        <v>1.300618000427</v>
      </c>
      <c r="Q10" t="s">
        <v>157</v>
      </c>
      <c r="R10">
        <f t="shared" si="13"/>
        <v>5</v>
      </c>
      <c r="S10" t="s">
        <v>148</v>
      </c>
      <c r="T10">
        <f t="shared" si="2"/>
        <v>-3.6213722559732902</v>
      </c>
      <c r="U10" t="s">
        <v>148</v>
      </c>
      <c r="V10">
        <f t="shared" si="3"/>
        <v>-82.849381999573012</v>
      </c>
      <c r="W10" t="s">
        <v>148</v>
      </c>
      <c r="X10">
        <v>0</v>
      </c>
      <c r="AA10" t="s">
        <v>8</v>
      </c>
      <c r="AB10">
        <v>3.7532395029578098</v>
      </c>
      <c r="AG10" t="s">
        <v>25</v>
      </c>
      <c r="AH10">
        <v>3.94553792116769</v>
      </c>
      <c r="AM10" t="s">
        <v>86</v>
      </c>
      <c r="AN10">
        <v>1.6219320344650101</v>
      </c>
      <c r="AS10" s="3">
        <v>-6.0664974263810301</v>
      </c>
      <c r="AT10" s="3">
        <v>1.2213103298611001</v>
      </c>
      <c r="AU10" s="8">
        <f t="shared" si="4"/>
        <v>-82.928689670138908</v>
      </c>
      <c r="AV10">
        <f t="shared" si="5"/>
        <v>1.2584694901465991</v>
      </c>
      <c r="AW10" s="9">
        <f t="shared" si="6"/>
        <v>2.9527263534351051E-2</v>
      </c>
      <c r="AY10" s="2">
        <v>6.2143691529999998</v>
      </c>
      <c r="AZ10" s="2">
        <v>-83.488083939999996</v>
      </c>
      <c r="BA10" s="2">
        <f t="shared" si="7"/>
        <v>0.66191606000001002</v>
      </c>
      <c r="BE10">
        <v>-6.4339211953386402</v>
      </c>
      <c r="BF10">
        <v>1.9103796617798301</v>
      </c>
      <c r="BG10" s="8">
        <f t="shared" si="8"/>
        <v>-82.239620338220178</v>
      </c>
      <c r="BJ10">
        <v>-7.2390584977500803</v>
      </c>
      <c r="BK10">
        <v>2.8270021219135701</v>
      </c>
      <c r="BL10" s="8">
        <f t="shared" si="9"/>
        <v>-81.32299787808644</v>
      </c>
      <c r="BO10" s="8">
        <v>-2.6612778354678599</v>
      </c>
      <c r="BP10" s="8">
        <v>8.0344432870370301</v>
      </c>
      <c r="BQ10" s="8">
        <f t="shared" si="10"/>
        <v>-76.11555671296297</v>
      </c>
      <c r="BT10" t="s">
        <v>52</v>
      </c>
      <c r="BU10">
        <v>9.8574322916666599</v>
      </c>
      <c r="BY10">
        <v>-1.02799930771893</v>
      </c>
      <c r="BZ10">
        <v>10.503554976851801</v>
      </c>
      <c r="CA10" s="8">
        <f t="shared" si="11"/>
        <v>-73.646445023148203</v>
      </c>
      <c r="CC10" t="s">
        <v>81</v>
      </c>
      <c r="CD10">
        <v>0</v>
      </c>
      <c r="CE10">
        <v>4.4838461538461498</v>
      </c>
      <c r="CF10">
        <f t="shared" ref="CF10:CG14" si="15">CF9+15000</f>
        <v>15000</v>
      </c>
      <c r="CJ10">
        <f>CJ9</f>
        <v>4.1115555555555501</v>
      </c>
      <c r="CK10">
        <f>15000</f>
        <v>15000</v>
      </c>
      <c r="CN10">
        <v>2.69863620629976</v>
      </c>
      <c r="CO10">
        <v>2.71371527777759E-2</v>
      </c>
      <c r="CP10">
        <f t="shared" ref="CP10:CP32" si="16">SQRT((CN10-CN9)^2+(CO10-CO9)^2)</f>
        <v>0.7134948666062344</v>
      </c>
      <c r="CQ10">
        <f t="shared" ref="CQ10:CQ31" si="17">CP10+CQ9</f>
        <v>2.6922950104949024</v>
      </c>
      <c r="CZ10" t="s">
        <v>81</v>
      </c>
      <c r="DA10">
        <v>3.5307880910682998</v>
      </c>
      <c r="DB10">
        <v>3.5184426781624598</v>
      </c>
      <c r="DC10">
        <f t="shared" si="14"/>
        <v>4.9845665231336564</v>
      </c>
      <c r="DD10">
        <f>CT17</f>
        <v>15000</v>
      </c>
      <c r="DH10">
        <f>DF11</f>
        <v>5.5208806427113304</v>
      </c>
      <c r="DI10">
        <v>0</v>
      </c>
    </row>
    <row r="11" spans="2:113" x14ac:dyDescent="0.25">
      <c r="B11">
        <v>2.8820000000000001</v>
      </c>
      <c r="C11">
        <v>1.8039745370370299</v>
      </c>
      <c r="E11" t="s">
        <v>157</v>
      </c>
      <c r="F11">
        <f t="shared" si="12"/>
        <v>6</v>
      </c>
      <c r="G11" t="s">
        <v>148</v>
      </c>
      <c r="H11">
        <f t="shared" si="0"/>
        <v>2.8820000000000001</v>
      </c>
      <c r="I11" t="s">
        <v>148</v>
      </c>
      <c r="J11">
        <f t="shared" si="1"/>
        <v>1.8039745370370299</v>
      </c>
      <c r="K11" t="s">
        <v>148</v>
      </c>
      <c r="L11">
        <v>0</v>
      </c>
      <c r="N11">
        <v>-3.2642378835814498</v>
      </c>
      <c r="O11">
        <v>1.5004844626463001</v>
      </c>
      <c r="Q11" t="s">
        <v>157</v>
      </c>
      <c r="R11">
        <f t="shared" si="13"/>
        <v>6</v>
      </c>
      <c r="S11" t="s">
        <v>148</v>
      </c>
      <c r="T11">
        <f t="shared" si="2"/>
        <v>-3.2642378835814498</v>
      </c>
      <c r="U11" t="s">
        <v>148</v>
      </c>
      <c r="V11">
        <f t="shared" si="3"/>
        <v>-82.649515537353707</v>
      </c>
      <c r="W11" t="s">
        <v>148</v>
      </c>
      <c r="X11">
        <v>0</v>
      </c>
      <c r="AA11" t="s">
        <v>9</v>
      </c>
      <c r="AB11">
        <v>3.6731151620370301</v>
      </c>
      <c r="AG11" t="s">
        <v>26</v>
      </c>
      <c r="AH11">
        <v>3.8173389756944398</v>
      </c>
      <c r="AM11" t="s">
        <v>87</v>
      </c>
      <c r="AN11">
        <v>1.92640452996398</v>
      </c>
      <c r="AS11" s="3">
        <v>-5.9067479616168601</v>
      </c>
      <c r="AT11" s="3">
        <v>1.6059071662808599</v>
      </c>
      <c r="AU11" s="8">
        <f t="shared" si="4"/>
        <v>-82.544092833719148</v>
      </c>
      <c r="AV11">
        <f t="shared" si="5"/>
        <v>1.6704423441290552</v>
      </c>
      <c r="AW11" s="9">
        <f t="shared" si="6"/>
        <v>3.8633585933097868E-2</v>
      </c>
      <c r="AY11" s="2">
        <v>6.1949968960000001</v>
      </c>
      <c r="AZ11" s="2">
        <v>-83.382025060000004</v>
      </c>
      <c r="BA11" s="2">
        <f t="shared" si="7"/>
        <v>0.76797494000000199</v>
      </c>
      <c r="BE11">
        <v>-6.1144222658102798</v>
      </c>
      <c r="BF11">
        <v>2.5513743891460798</v>
      </c>
      <c r="BG11" s="8">
        <f t="shared" si="8"/>
        <v>-81.598625610853929</v>
      </c>
      <c r="BJ11">
        <v>-6.4530911311103401</v>
      </c>
      <c r="BK11">
        <v>3.9423329475308599</v>
      </c>
      <c r="BL11" s="8">
        <f t="shared" si="9"/>
        <v>-80.207667052469148</v>
      </c>
      <c r="BO11" s="8">
        <v>-0.91297969308872595</v>
      </c>
      <c r="BP11" s="8">
        <v>8.3805804398148105</v>
      </c>
      <c r="BQ11" s="8">
        <f t="shared" si="10"/>
        <v>-75.769419560185199</v>
      </c>
      <c r="BT11" t="s">
        <v>46</v>
      </c>
      <c r="BU11">
        <v>10.1343420138888</v>
      </c>
      <c r="BY11">
        <v>7.1772239529277401E-3</v>
      </c>
      <c r="BZ11">
        <v>10.549706597222199</v>
      </c>
      <c r="CA11" s="8">
        <f t="shared" si="11"/>
        <v>-73.600293402777808</v>
      </c>
      <c r="CC11" t="s">
        <v>71</v>
      </c>
      <c r="CD11" t="s">
        <v>44</v>
      </c>
      <c r="CE11">
        <v>4.9884363425925899</v>
      </c>
      <c r="CF11">
        <f t="shared" si="15"/>
        <v>30000</v>
      </c>
      <c r="CG11">
        <v>0</v>
      </c>
      <c r="CH11">
        <f>CE11</f>
        <v>4.9884363425925899</v>
      </c>
      <c r="CI11">
        <v>0</v>
      </c>
      <c r="CJ11">
        <f>CE10</f>
        <v>4.4838461538461498</v>
      </c>
      <c r="CK11">
        <f>25000</f>
        <v>25000</v>
      </c>
      <c r="CN11">
        <v>3.3887538940809998</v>
      </c>
      <c r="CO11">
        <v>2.71371527777759E-2</v>
      </c>
      <c r="CP11">
        <f t="shared" si="16"/>
        <v>0.69011768778123983</v>
      </c>
      <c r="CQ11">
        <f t="shared" si="17"/>
        <v>3.3824126982761422</v>
      </c>
      <c r="CZ11" t="s">
        <v>39</v>
      </c>
      <c r="DA11">
        <v>3.9106830122591898</v>
      </c>
      <c r="DB11">
        <v>3.8970092954331101</v>
      </c>
      <c r="DC11">
        <f t="shared" si="14"/>
        <v>5.5208806427113304</v>
      </c>
      <c r="DD11">
        <f>CT18</f>
        <v>30000</v>
      </c>
      <c r="DE11">
        <f>CV18</f>
        <v>0</v>
      </c>
      <c r="DF11">
        <f>DC11</f>
        <v>5.5208806427113304</v>
      </c>
      <c r="DG11">
        <v>0</v>
      </c>
      <c r="DH11">
        <f>DF11</f>
        <v>5.5208806427113304</v>
      </c>
      <c r="DI11">
        <f>DG11+5000</f>
        <v>5000</v>
      </c>
    </row>
    <row r="12" spans="2:113" x14ac:dyDescent="0.25">
      <c r="B12">
        <v>3.319</v>
      </c>
      <c r="C12">
        <v>1.5962922453703601</v>
      </c>
      <c r="E12" t="s">
        <v>157</v>
      </c>
      <c r="F12">
        <f t="shared" si="12"/>
        <v>7</v>
      </c>
      <c r="G12" t="s">
        <v>148</v>
      </c>
      <c r="H12">
        <f t="shared" si="0"/>
        <v>3.319</v>
      </c>
      <c r="I12" t="s">
        <v>148</v>
      </c>
      <c r="J12">
        <f t="shared" si="1"/>
        <v>1.5962922453703601</v>
      </c>
      <c r="K12" t="s">
        <v>148</v>
      </c>
      <c r="L12">
        <v>0</v>
      </c>
      <c r="N12">
        <v>-2.8674769511461302</v>
      </c>
      <c r="O12">
        <v>1.7402251509093301</v>
      </c>
      <c r="Q12" t="s">
        <v>157</v>
      </c>
      <c r="R12">
        <f t="shared" si="13"/>
        <v>7</v>
      </c>
      <c r="S12" t="s">
        <v>148</v>
      </c>
      <c r="T12">
        <f t="shared" si="2"/>
        <v>-2.8674769511461302</v>
      </c>
      <c r="U12" t="s">
        <v>148</v>
      </c>
      <c r="V12">
        <f t="shared" si="3"/>
        <v>-82.409774849090681</v>
      </c>
      <c r="W12" t="s">
        <v>148</v>
      </c>
      <c r="X12">
        <v>0</v>
      </c>
      <c r="AA12" t="s">
        <v>10</v>
      </c>
      <c r="AB12">
        <v>3.52889134837962</v>
      </c>
      <c r="AG12" t="s">
        <v>27</v>
      </c>
      <c r="AH12">
        <v>3.64106542566872</v>
      </c>
      <c r="AM12" t="s">
        <v>88</v>
      </c>
      <c r="AN12">
        <v>2.3590759709362099</v>
      </c>
      <c r="AS12" s="3">
        <v>-5.6990736574234298</v>
      </c>
      <c r="AT12" s="3">
        <v>1.9584542663322999</v>
      </c>
      <c r="AU12" s="8">
        <f t="shared" si="4"/>
        <v>-82.191545733667709</v>
      </c>
      <c r="AV12">
        <f t="shared" si="5"/>
        <v>2.0762617951013764</v>
      </c>
      <c r="AW12" s="9">
        <f t="shared" si="6"/>
        <v>5.6740209277570605E-2</v>
      </c>
      <c r="AY12" s="2">
        <v>6.1729235420000004</v>
      </c>
      <c r="AZ12" s="2">
        <v>-83.27707006</v>
      </c>
      <c r="BA12" s="2">
        <f t="shared" si="7"/>
        <v>0.8729299400000059</v>
      </c>
      <c r="BE12">
        <v>-5.7469984968526804</v>
      </c>
      <c r="BF12">
        <v>3.0641701710390898</v>
      </c>
      <c r="BG12" s="8">
        <f t="shared" si="8"/>
        <v>-81.085829828960911</v>
      </c>
      <c r="BJ12">
        <v>-5.7054636360139899</v>
      </c>
      <c r="BK12">
        <v>4.7115266203703596</v>
      </c>
      <c r="BL12" s="8">
        <f t="shared" si="9"/>
        <v>-79.438473379629642</v>
      </c>
      <c r="BO12" s="8">
        <v>7.1772239529277401E-3</v>
      </c>
      <c r="BP12" s="8">
        <v>8.4267320601851807</v>
      </c>
      <c r="BQ12" s="8">
        <f t="shared" si="10"/>
        <v>-75.723267939814832</v>
      </c>
      <c r="BT12" t="s">
        <v>53</v>
      </c>
      <c r="BU12">
        <v>10.365100115740701</v>
      </c>
      <c r="BY12">
        <v>1.54844005999769</v>
      </c>
      <c r="BZ12">
        <v>10.503554976851801</v>
      </c>
      <c r="CA12" s="8">
        <f t="shared" si="11"/>
        <v>-73.646445023148203</v>
      </c>
      <c r="CC12" t="s">
        <v>72</v>
      </c>
      <c r="CD12" t="s">
        <v>44</v>
      </c>
      <c r="CE12">
        <v>5.7268622685185102</v>
      </c>
      <c r="CF12">
        <f t="shared" si="15"/>
        <v>45000</v>
      </c>
      <c r="CG12">
        <f t="shared" si="15"/>
        <v>15000</v>
      </c>
      <c r="CH12">
        <f>CE12</f>
        <v>5.7268622685185102</v>
      </c>
      <c r="CI12">
        <v>10000</v>
      </c>
      <c r="CJ12">
        <f>CE10</f>
        <v>4.4838461538461498</v>
      </c>
      <c r="CK12">
        <f>30000</f>
        <v>30000</v>
      </c>
      <c r="CN12">
        <v>4.1478833506403596</v>
      </c>
      <c r="CO12">
        <v>2.71371527777759E-2</v>
      </c>
      <c r="CP12">
        <f t="shared" si="16"/>
        <v>0.75912945655935982</v>
      </c>
      <c r="CQ12">
        <f t="shared" si="17"/>
        <v>4.141542154835502</v>
      </c>
      <c r="CZ12" t="s">
        <v>43</v>
      </c>
      <c r="DA12">
        <v>4.4246584938703997</v>
      </c>
      <c r="DB12">
        <v>4.4314953522834397</v>
      </c>
      <c r="DC12">
        <f t="shared" si="14"/>
        <v>6.2622483058953522</v>
      </c>
      <c r="DD12">
        <f>CT19</f>
        <v>45000</v>
      </c>
      <c r="DE12">
        <f>CV19</f>
        <v>15000</v>
      </c>
      <c r="DF12">
        <f>DC12</f>
        <v>6.2622483058953522</v>
      </c>
      <c r="DG12">
        <v>10000</v>
      </c>
      <c r="DH12">
        <f t="shared" ref="DH12:DH21" si="18">DF12</f>
        <v>6.2622483058953522</v>
      </c>
      <c r="DI12">
        <f t="shared" ref="DI12:DI21" si="19">DG12+5000</f>
        <v>15000</v>
      </c>
    </row>
    <row r="13" spans="2:113" x14ac:dyDescent="0.25">
      <c r="B13">
        <v>3.802</v>
      </c>
      <c r="C13">
        <v>1.27323090277777</v>
      </c>
      <c r="E13" t="s">
        <v>157</v>
      </c>
      <c r="F13">
        <f t="shared" si="12"/>
        <v>8</v>
      </c>
      <c r="G13" t="s">
        <v>148</v>
      </c>
      <c r="H13">
        <f t="shared" si="0"/>
        <v>3.802</v>
      </c>
      <c r="I13" t="s">
        <v>148</v>
      </c>
      <c r="J13">
        <f t="shared" si="1"/>
        <v>1.27323090277777</v>
      </c>
      <c r="K13" t="s">
        <v>148</v>
      </c>
      <c r="L13">
        <v>0</v>
      </c>
      <c r="N13">
        <v>-2.51021874575415</v>
      </c>
      <c r="O13">
        <v>1.9003412200850101</v>
      </c>
      <c r="Q13" t="s">
        <v>157</v>
      </c>
      <c r="R13">
        <f t="shared" si="13"/>
        <v>8</v>
      </c>
      <c r="S13" t="s">
        <v>148</v>
      </c>
      <c r="T13">
        <f t="shared" si="2"/>
        <v>-2.51021874575415</v>
      </c>
      <c r="U13" t="s">
        <v>148</v>
      </c>
      <c r="V13">
        <f t="shared" si="3"/>
        <v>-82.249658779914995</v>
      </c>
      <c r="W13" t="s">
        <v>148</v>
      </c>
      <c r="X13">
        <v>0</v>
      </c>
      <c r="AA13" t="s">
        <v>11</v>
      </c>
      <c r="AB13">
        <v>3.3526177983538998</v>
      </c>
      <c r="AG13" t="s">
        <v>28</v>
      </c>
      <c r="AH13">
        <v>3.4647918756429998</v>
      </c>
      <c r="AM13" t="s">
        <v>89</v>
      </c>
      <c r="AN13">
        <v>2.8398220164609</v>
      </c>
      <c r="AS13" s="3">
        <v>-5.4594494602771597</v>
      </c>
      <c r="AT13" s="3">
        <v>2.3751008391203601</v>
      </c>
      <c r="AU13" s="8">
        <f t="shared" si="4"/>
        <v>-81.774899160879642</v>
      </c>
      <c r="AV13">
        <f t="shared" si="5"/>
        <v>2.4490106048691245</v>
      </c>
      <c r="AW13" s="9">
        <f t="shared" si="6"/>
        <v>3.0179438832080577E-2</v>
      </c>
      <c r="AY13" s="2">
        <v>6.1480347230000003</v>
      </c>
      <c r="AZ13" s="2">
        <v>-83.172524670000001</v>
      </c>
      <c r="BA13" s="2">
        <f t="shared" si="7"/>
        <v>0.97747533000000431</v>
      </c>
      <c r="BE13">
        <v>-5.1559254772252299</v>
      </c>
      <c r="BF13">
        <v>3.6891400302211799</v>
      </c>
      <c r="BG13" s="8">
        <f t="shared" si="8"/>
        <v>-80.460859969778824</v>
      </c>
      <c r="BJ13">
        <v>-4.72779691165724</v>
      </c>
      <c r="BK13">
        <v>5.4614904513888796</v>
      </c>
      <c r="BL13" s="8">
        <f t="shared" si="9"/>
        <v>-78.688509548611123</v>
      </c>
      <c r="BO13" s="8">
        <v>1.34140475366332</v>
      </c>
      <c r="BP13" s="8">
        <v>8.3344288194444403</v>
      </c>
      <c r="BQ13" s="8">
        <f t="shared" si="10"/>
        <v>-75.815571180555565</v>
      </c>
      <c r="BT13" t="s">
        <v>0</v>
      </c>
      <c r="BU13">
        <v>10.434327546296201</v>
      </c>
      <c r="BY13">
        <v>3.6417970462674498</v>
      </c>
      <c r="BZ13">
        <v>10.2497210648148</v>
      </c>
      <c r="CA13" s="8">
        <f t="shared" si="11"/>
        <v>-73.900278935185213</v>
      </c>
      <c r="CC13" t="s">
        <v>73</v>
      </c>
      <c r="CD13" t="s">
        <v>0</v>
      </c>
      <c r="CE13">
        <v>6.8345011574074004</v>
      </c>
      <c r="CF13">
        <f t="shared" si="15"/>
        <v>60000</v>
      </c>
      <c r="CG13">
        <f t="shared" si="15"/>
        <v>30000</v>
      </c>
      <c r="CH13">
        <f>CE12</f>
        <v>5.7268622685185102</v>
      </c>
      <c r="CI13">
        <v>15000</v>
      </c>
      <c r="CJ13">
        <f>CE11</f>
        <v>4.9884363425925899</v>
      </c>
      <c r="CK13">
        <f>40000</f>
        <v>40000</v>
      </c>
      <c r="CN13">
        <v>4.8149971154955598</v>
      </c>
      <c r="CO13">
        <v>5.0212962962959198E-2</v>
      </c>
      <c r="CP13">
        <f t="shared" si="16"/>
        <v>0.66751274764979729</v>
      </c>
      <c r="CQ13">
        <f t="shared" si="17"/>
        <v>4.8090549024852995</v>
      </c>
      <c r="CS13" t="s">
        <v>109</v>
      </c>
      <c r="CT13" t="s">
        <v>108</v>
      </c>
      <c r="CZ13" t="s">
        <v>45</v>
      </c>
      <c r="DA13">
        <v>5.25148861646234</v>
      </c>
      <c r="DB13">
        <v>5.2777421527684201</v>
      </c>
      <c r="DC13">
        <f t="shared" si="14"/>
        <v>7.4453136213286664</v>
      </c>
      <c r="DD13">
        <f>CT20</f>
        <v>60000</v>
      </c>
      <c r="DE13">
        <f>CV20</f>
        <v>30000</v>
      </c>
      <c r="DF13">
        <f>DC12</f>
        <v>6.2622483058953522</v>
      </c>
      <c r="DG13">
        <v>15000</v>
      </c>
      <c r="DH13">
        <f t="shared" si="18"/>
        <v>6.2622483058953522</v>
      </c>
      <c r="DI13">
        <f t="shared" si="19"/>
        <v>20000</v>
      </c>
    </row>
    <row r="14" spans="2:113" x14ac:dyDescent="0.25">
      <c r="B14">
        <v>4.3089000000000004</v>
      </c>
      <c r="C14">
        <v>0.90401793981481204</v>
      </c>
      <c r="E14" t="s">
        <v>157</v>
      </c>
      <c r="F14">
        <f t="shared" si="12"/>
        <v>9</v>
      </c>
      <c r="G14" t="s">
        <v>148</v>
      </c>
      <c r="H14">
        <f t="shared" si="0"/>
        <v>4.3089000000000004</v>
      </c>
      <c r="I14" t="s">
        <v>148</v>
      </c>
      <c r="J14">
        <f t="shared" si="1"/>
        <v>0.90401793981481204</v>
      </c>
      <c r="K14" t="s">
        <v>148</v>
      </c>
      <c r="L14">
        <v>0</v>
      </c>
      <c r="N14">
        <v>-1.9542085751441101</v>
      </c>
      <c r="O14">
        <v>2.06107645426136</v>
      </c>
      <c r="Q14" t="s">
        <v>157</v>
      </c>
      <c r="R14">
        <f t="shared" si="13"/>
        <v>9</v>
      </c>
      <c r="S14" t="s">
        <v>148</v>
      </c>
      <c r="T14">
        <f t="shared" si="2"/>
        <v>-1.9542085751441101</v>
      </c>
      <c r="U14" t="s">
        <v>148</v>
      </c>
      <c r="V14">
        <f t="shared" si="3"/>
        <v>-82.088923545738652</v>
      </c>
      <c r="W14" t="s">
        <v>148</v>
      </c>
      <c r="X14">
        <v>0</v>
      </c>
      <c r="AA14" t="s">
        <v>12</v>
      </c>
      <c r="AB14">
        <v>3.1122447755915599</v>
      </c>
      <c r="AG14" t="s">
        <v>29</v>
      </c>
      <c r="AH14">
        <v>3.2885183256172801</v>
      </c>
      <c r="AM14" t="s">
        <v>90</v>
      </c>
      <c r="AN14">
        <v>3.3205680619855902</v>
      </c>
      <c r="AS14" s="3">
        <v>-5.1719004237016497</v>
      </c>
      <c r="AT14" s="3">
        <v>2.8077722800925899</v>
      </c>
      <c r="AU14" s="8">
        <f t="shared" si="4"/>
        <v>-81.342227719907413</v>
      </c>
      <c r="AV14">
        <f t="shared" si="5"/>
        <v>2.8153458024383351</v>
      </c>
      <c r="AW14" s="9">
        <f t="shared" si="6"/>
        <v>2.6900860061971153E-3</v>
      </c>
      <c r="AY14" s="2">
        <v>6.1204778879999999</v>
      </c>
      <c r="AZ14" s="2">
        <v>-83.068919159999993</v>
      </c>
      <c r="BA14" s="2">
        <f t="shared" si="7"/>
        <v>1.0810808400000127</v>
      </c>
      <c r="BE14">
        <v>-4.5808274040742001</v>
      </c>
      <c r="BF14">
        <v>4.2179606802983498</v>
      </c>
      <c r="BG14" s="8">
        <f t="shared" si="8"/>
        <v>-79.932039319701659</v>
      </c>
      <c r="BJ14">
        <v>-3.6351105726702801</v>
      </c>
      <c r="BK14">
        <v>6.0576155478395002</v>
      </c>
      <c r="BL14" s="8">
        <f t="shared" si="9"/>
        <v>-78.092384452160502</v>
      </c>
      <c r="BO14" s="8">
        <v>2.95167935848621</v>
      </c>
      <c r="BP14" s="8">
        <v>8.1036707175925908</v>
      </c>
      <c r="BQ14" s="8">
        <f t="shared" si="10"/>
        <v>-76.046329282407413</v>
      </c>
      <c r="BT14" t="s">
        <v>54</v>
      </c>
      <c r="BU14">
        <v>10.411251736111099</v>
      </c>
      <c r="BY14">
        <v>5.9191854159455399</v>
      </c>
      <c r="BZ14">
        <v>9.6959016203703605</v>
      </c>
      <c r="CA14" s="8">
        <f t="shared" si="11"/>
        <v>-74.454098379629642</v>
      </c>
      <c r="CC14" t="s">
        <v>74</v>
      </c>
      <c r="CD14" t="s">
        <v>0</v>
      </c>
      <c r="CE14">
        <v>8.3805804398148105</v>
      </c>
      <c r="CF14">
        <f t="shared" si="15"/>
        <v>75000</v>
      </c>
      <c r="CG14">
        <f t="shared" si="15"/>
        <v>45000</v>
      </c>
      <c r="CH14">
        <f>CE13</f>
        <v>6.8345011574074004</v>
      </c>
      <c r="CI14">
        <v>25000</v>
      </c>
      <c r="CJ14">
        <f>CE11</f>
        <v>4.9884363425925899</v>
      </c>
      <c r="CK14">
        <f>45000</f>
        <v>45000</v>
      </c>
      <c r="CM14" t="s">
        <v>79</v>
      </c>
      <c r="CN14">
        <v>5.1600559593861801</v>
      </c>
      <c r="CO14">
        <v>9.6364583333331297E-2</v>
      </c>
      <c r="CP14">
        <f t="shared" si="16"/>
        <v>0.34813155244812621</v>
      </c>
      <c r="CQ14">
        <f t="shared" si="17"/>
        <v>5.1571864549334254</v>
      </c>
      <c r="CZ14" t="s">
        <v>47</v>
      </c>
      <c r="DA14">
        <v>6.5103561004086403</v>
      </c>
      <c r="DB14">
        <v>6.5099003098477599</v>
      </c>
      <c r="DC14">
        <f t="shared" si="14"/>
        <v>9.2067116061210452</v>
      </c>
      <c r="DD14">
        <f>DD13+10000</f>
        <v>70000</v>
      </c>
      <c r="DE14">
        <v>40000</v>
      </c>
      <c r="DF14">
        <f>DC13</f>
        <v>7.4453136213286664</v>
      </c>
      <c r="DG14">
        <v>25000</v>
      </c>
      <c r="DH14">
        <f t="shared" si="18"/>
        <v>7.4453136213286664</v>
      </c>
      <c r="DI14">
        <f t="shared" si="19"/>
        <v>30000</v>
      </c>
    </row>
    <row r="15" spans="2:113" x14ac:dyDescent="0.25">
      <c r="B15">
        <v>4.63</v>
      </c>
      <c r="C15">
        <v>0.60403240740740305</v>
      </c>
      <c r="E15" t="s">
        <v>157</v>
      </c>
      <c r="F15">
        <f t="shared" si="12"/>
        <v>10</v>
      </c>
      <c r="G15" t="s">
        <v>148</v>
      </c>
      <c r="H15">
        <f t="shared" si="0"/>
        <v>4.63</v>
      </c>
      <c r="I15" t="s">
        <v>148</v>
      </c>
      <c r="J15">
        <f t="shared" si="1"/>
        <v>0.60403240740740305</v>
      </c>
      <c r="K15" t="s">
        <v>148</v>
      </c>
      <c r="L15">
        <v>0</v>
      </c>
      <c r="N15">
        <v>-1.5173257506647699</v>
      </c>
      <c r="O15">
        <v>2.1816897963936999</v>
      </c>
      <c r="Q15" t="s">
        <v>157</v>
      </c>
      <c r="R15">
        <f t="shared" si="13"/>
        <v>10</v>
      </c>
      <c r="S15" t="s">
        <v>148</v>
      </c>
      <c r="T15">
        <f t="shared" si="2"/>
        <v>-1.5173257506647699</v>
      </c>
      <c r="U15" t="s">
        <v>148</v>
      </c>
      <c r="V15">
        <f t="shared" si="3"/>
        <v>-81.968310203606308</v>
      </c>
      <c r="W15" t="s">
        <v>148</v>
      </c>
      <c r="X15">
        <v>0</v>
      </c>
      <c r="AA15" t="s">
        <v>13</v>
      </c>
      <c r="AB15">
        <v>2.8718717528292101</v>
      </c>
      <c r="AG15" t="s">
        <v>30</v>
      </c>
      <c r="AH15">
        <v>3.12826964377571</v>
      </c>
      <c r="AM15" t="s">
        <v>91</v>
      </c>
      <c r="AN15">
        <v>3.7051648984053398</v>
      </c>
      <c r="AS15" s="3">
        <v>-4.74057686883837</v>
      </c>
      <c r="AT15" s="3">
        <v>3.19236911651234</v>
      </c>
      <c r="AU15" s="8">
        <f t="shared" si="4"/>
        <v>-80.957630883487667</v>
      </c>
      <c r="AV15">
        <f t="shared" si="5"/>
        <v>3.2593474984425548</v>
      </c>
      <c r="AW15" s="9">
        <f t="shared" si="6"/>
        <v>2.0549629016918168E-2</v>
      </c>
      <c r="AY15" s="2">
        <v>6.0901500989999997</v>
      </c>
      <c r="AZ15" s="2">
        <v>-82.965790330000004</v>
      </c>
      <c r="BA15" s="2">
        <f t="shared" si="7"/>
        <v>1.1842096700000013</v>
      </c>
      <c r="BE15">
        <v>-3.7181802943476501</v>
      </c>
      <c r="BF15">
        <v>4.7788310667438196</v>
      </c>
      <c r="BG15" s="8">
        <f t="shared" si="8"/>
        <v>-79.371168933256186</v>
      </c>
      <c r="BJ15">
        <v>-2.6574438483135201</v>
      </c>
      <c r="BK15">
        <v>6.4422123842592498</v>
      </c>
      <c r="BL15" s="8">
        <f t="shared" si="9"/>
        <v>-77.707787615740756</v>
      </c>
      <c r="BO15" s="8">
        <v>4.6079618091611803</v>
      </c>
      <c r="BP15" s="8">
        <v>7.54985127314814</v>
      </c>
      <c r="BQ15" s="8">
        <f t="shared" si="10"/>
        <v>-76.60014872685187</v>
      </c>
      <c r="BT15" t="s">
        <v>55</v>
      </c>
      <c r="BU15">
        <v>10.365100115740701</v>
      </c>
      <c r="BY15">
        <v>7.7594992500288402</v>
      </c>
      <c r="BZ15">
        <v>8.8882482638888796</v>
      </c>
      <c r="CA15" s="8">
        <f t="shared" si="11"/>
        <v>-75.261751736111123</v>
      </c>
      <c r="CC15" t="s">
        <v>75</v>
      </c>
      <c r="CD15" t="s">
        <v>0</v>
      </c>
      <c r="CE15">
        <v>10.434327546296201</v>
      </c>
      <c r="CF15">
        <f>CF14+10000</f>
        <v>85000</v>
      </c>
      <c r="CG15">
        <f>CG14+10000</f>
        <v>55000</v>
      </c>
      <c r="CH15">
        <f>CE13</f>
        <v>6.8345011574074004</v>
      </c>
      <c r="CI15">
        <v>30000</v>
      </c>
      <c r="CJ15">
        <f>CE12</f>
        <v>5.7268622685185102</v>
      </c>
      <c r="CK15">
        <f>55000</f>
        <v>55000</v>
      </c>
      <c r="CM15" t="s">
        <v>80</v>
      </c>
      <c r="CN15">
        <v>5.6431383408330396</v>
      </c>
      <c r="CO15">
        <v>0.14251620370370099</v>
      </c>
      <c r="CP15">
        <f t="shared" si="16"/>
        <v>0.48528193797748104</v>
      </c>
      <c r="CQ15">
        <f t="shared" si="17"/>
        <v>5.6424683929109065</v>
      </c>
      <c r="CS15">
        <f>CQ15</f>
        <v>5.6424683929109065</v>
      </c>
      <c r="CU15" t="s">
        <v>19</v>
      </c>
      <c r="CZ15" t="s">
        <v>107</v>
      </c>
      <c r="DA15">
        <v>6.5848453006421401</v>
      </c>
      <c r="DB15">
        <v>6.5841290583322003</v>
      </c>
      <c r="DC15">
        <f t="shared" si="14"/>
        <v>9.3118710842753476</v>
      </c>
      <c r="DD15">
        <f>DD14+5000</f>
        <v>75000</v>
      </c>
      <c r="DE15">
        <v>45000</v>
      </c>
      <c r="DF15">
        <f t="shared" ref="DF15:DF21" si="20">DC13</f>
        <v>7.4453136213286664</v>
      </c>
      <c r="DG15">
        <v>30000</v>
      </c>
      <c r="DH15">
        <f t="shared" si="18"/>
        <v>7.4453136213286664</v>
      </c>
      <c r="DI15">
        <f t="shared" si="19"/>
        <v>35000</v>
      </c>
    </row>
    <row r="16" spans="2:113" x14ac:dyDescent="0.25">
      <c r="B16">
        <v>5.1139999999999999</v>
      </c>
      <c r="C16">
        <v>0.14251620370370099</v>
      </c>
      <c r="E16" t="s">
        <v>157</v>
      </c>
      <c r="F16">
        <f t="shared" si="12"/>
        <v>11</v>
      </c>
      <c r="G16" t="s">
        <v>148</v>
      </c>
      <c r="H16">
        <f t="shared" si="0"/>
        <v>5.1139999999999999</v>
      </c>
      <c r="I16" t="s">
        <v>148</v>
      </c>
      <c r="J16">
        <f t="shared" si="1"/>
        <v>0.14251620370370099</v>
      </c>
      <c r="K16" t="s">
        <v>148</v>
      </c>
      <c r="L16">
        <v>0</v>
      </c>
      <c r="N16">
        <v>-0.88181479396750895</v>
      </c>
      <c r="O16">
        <v>2.3426726965703302</v>
      </c>
      <c r="Q16" t="s">
        <v>157</v>
      </c>
      <c r="R16">
        <f t="shared" si="13"/>
        <v>11</v>
      </c>
      <c r="S16" t="s">
        <v>148</v>
      </c>
      <c r="T16">
        <f t="shared" si="2"/>
        <v>-0.88181479396750895</v>
      </c>
      <c r="U16" t="s">
        <v>148</v>
      </c>
      <c r="V16">
        <f t="shared" si="3"/>
        <v>-81.807327303429673</v>
      </c>
      <c r="W16" t="s">
        <v>148</v>
      </c>
      <c r="X16">
        <v>0</v>
      </c>
      <c r="AA16" t="s">
        <v>14</v>
      </c>
      <c r="AB16">
        <v>2.5032997845936098</v>
      </c>
      <c r="AG16" t="s">
        <v>31</v>
      </c>
      <c r="AH16">
        <v>2.9359712255658401</v>
      </c>
      <c r="AM16" t="s">
        <v>92</v>
      </c>
      <c r="AN16">
        <v>4.0256622620884697</v>
      </c>
      <c r="AS16" s="3">
        <v>-4.3252282604515102</v>
      </c>
      <c r="AT16" s="3">
        <v>3.5609410847479399</v>
      </c>
      <c r="AU16" s="8">
        <f t="shared" si="4"/>
        <v>-80.589058915252068</v>
      </c>
      <c r="AV16">
        <f t="shared" si="5"/>
        <v>3.6053819331913779</v>
      </c>
      <c r="AW16" s="9">
        <f t="shared" si="6"/>
        <v>1.2326252604283801E-2</v>
      </c>
      <c r="AY16" s="2">
        <v>6.0573961250000004</v>
      </c>
      <c r="AZ16" s="2">
        <v>-82.864171420000005</v>
      </c>
      <c r="BA16" s="2">
        <f t="shared" si="7"/>
        <v>1.2858285800000004</v>
      </c>
      <c r="BE16">
        <v>-2.5040843621399098</v>
      </c>
      <c r="BF16">
        <v>5.3557263213734503</v>
      </c>
      <c r="BG16" s="8">
        <f t="shared" si="8"/>
        <v>-78.794273678626553</v>
      </c>
      <c r="BJ16">
        <v>-1.2580385369793401</v>
      </c>
      <c r="BK16">
        <v>6.7883495370370301</v>
      </c>
      <c r="BL16" s="8">
        <f t="shared" si="9"/>
        <v>-77.36165046296297</v>
      </c>
      <c r="BO16" s="8">
        <v>6.40226779739241</v>
      </c>
      <c r="BP16" s="8">
        <v>6.6729704861111001</v>
      </c>
      <c r="BQ16" s="8">
        <f t="shared" si="10"/>
        <v>-77.477029513888908</v>
      </c>
      <c r="BT16" t="s">
        <v>56</v>
      </c>
      <c r="BU16">
        <v>10.1343420138888</v>
      </c>
      <c r="BY16">
        <v>9.0247150109611205</v>
      </c>
      <c r="BZ16">
        <v>8.1036707175925908</v>
      </c>
      <c r="CA16" s="8">
        <f t="shared" si="11"/>
        <v>-76.046329282407413</v>
      </c>
      <c r="CC16" t="s">
        <v>76</v>
      </c>
      <c r="CD16" t="s">
        <v>0</v>
      </c>
      <c r="CE16">
        <v>10.549706597222199</v>
      </c>
      <c r="CF16">
        <f>CF15+5000</f>
        <v>90000</v>
      </c>
      <c r="CG16">
        <f>CG15+5000</f>
        <v>60000</v>
      </c>
      <c r="CH16">
        <f>CE14</f>
        <v>8.3805804398148105</v>
      </c>
      <c r="CI16">
        <v>40000</v>
      </c>
      <c r="CJ16">
        <f>CE12</f>
        <v>5.7268622685185102</v>
      </c>
      <c r="CK16">
        <f>60000</f>
        <v>60000</v>
      </c>
      <c r="CM16" t="s">
        <v>81</v>
      </c>
      <c r="CN16">
        <v>5.9191854159455399</v>
      </c>
      <c r="CO16">
        <v>0.21174363425925599</v>
      </c>
      <c r="CP16">
        <f>SQRT((CN16-CN15)^2+(CO16-CO15)^2)</f>
        <v>0.28459519465284477</v>
      </c>
      <c r="CQ16">
        <f t="shared" si="17"/>
        <v>5.927063587563751</v>
      </c>
      <c r="CS16">
        <f>CQ15</f>
        <v>5.6424683929109065</v>
      </c>
      <c r="CT16">
        <f t="shared" ref="CT16:CT23" si="21">CF9</f>
        <v>0</v>
      </c>
      <c r="CU16" t="s">
        <v>20</v>
      </c>
      <c r="CZ16" t="s">
        <v>64</v>
      </c>
      <c r="DA16">
        <v>8.3167192060712196</v>
      </c>
      <c r="DB16">
        <v>8.2913577170057007</v>
      </c>
      <c r="DC16">
        <f t="shared" si="14"/>
        <v>11.743697507343413</v>
      </c>
      <c r="DD16">
        <f>DD15+10000</f>
        <v>85000</v>
      </c>
      <c r="DE16">
        <v>55000</v>
      </c>
      <c r="DF16">
        <f t="shared" si="20"/>
        <v>9.2067116061210452</v>
      </c>
      <c r="DG16">
        <v>40000</v>
      </c>
      <c r="DH16">
        <f t="shared" si="18"/>
        <v>9.2067116061210452</v>
      </c>
      <c r="DI16">
        <f t="shared" si="19"/>
        <v>45000</v>
      </c>
    </row>
    <row r="17" spans="14:113" x14ac:dyDescent="0.25">
      <c r="N17">
        <v>-0.48431086353137498</v>
      </c>
      <c r="O17">
        <v>2.3439110265716798</v>
      </c>
      <c r="Q17" t="s">
        <v>157</v>
      </c>
      <c r="R17">
        <f t="shared" ref="R17:R33" si="22">R16+1</f>
        <v>12</v>
      </c>
      <c r="S17" t="s">
        <v>148</v>
      </c>
      <c r="T17">
        <f t="shared" ref="T17:T33" si="23">N17</f>
        <v>-0.48431086353137498</v>
      </c>
      <c r="U17" t="s">
        <v>148</v>
      </c>
      <c r="V17">
        <f t="shared" si="3"/>
        <v>-81.806088973428331</v>
      </c>
      <c r="W17" t="s">
        <v>148</v>
      </c>
      <c r="X17">
        <v>0</v>
      </c>
      <c r="AA17" t="s">
        <v>15</v>
      </c>
      <c r="AB17">
        <v>2.1026780799896998</v>
      </c>
      <c r="AG17" t="s">
        <v>32</v>
      </c>
      <c r="AH17">
        <v>2.67957333461933</v>
      </c>
      <c r="AM17" t="s">
        <v>93</v>
      </c>
      <c r="AN17">
        <v>4.2339855484825</v>
      </c>
      <c r="AS17" s="3">
        <v>-3.86195481263541</v>
      </c>
      <c r="AT17" s="3">
        <v>3.8974633166152199</v>
      </c>
      <c r="AU17" s="8">
        <f t="shared" si="4"/>
        <v>-80.25253668338479</v>
      </c>
      <c r="AV17">
        <f t="shared" si="5"/>
        <v>3.9232026348115752</v>
      </c>
      <c r="AW17" s="9">
        <f t="shared" si="6"/>
        <v>6.5607924423693289E-3</v>
      </c>
      <c r="AY17" s="2">
        <v>6.0219422619999996</v>
      </c>
      <c r="AZ17" s="2">
        <v>-82.763089019999995</v>
      </c>
      <c r="BA17" s="2">
        <f t="shared" si="7"/>
        <v>1.3869109800000103</v>
      </c>
      <c r="BE17">
        <v>-1.4976627341255999</v>
      </c>
      <c r="BF17">
        <v>5.6281490805041097</v>
      </c>
      <c r="BG17" s="8">
        <f t="shared" si="8"/>
        <v>-78.52185091949589</v>
      </c>
      <c r="BJ17">
        <v>-0.29954174839428999</v>
      </c>
      <c r="BK17">
        <v>6.8460390624999903</v>
      </c>
      <c r="BL17" s="8">
        <f t="shared" si="9"/>
        <v>-77.303960937500023</v>
      </c>
      <c r="BO17" s="8">
        <v>7.7594992500288402</v>
      </c>
      <c r="BP17" s="8">
        <v>5.6345590277777697</v>
      </c>
      <c r="BQ17" s="8">
        <f t="shared" si="10"/>
        <v>-78.515440972222237</v>
      </c>
      <c r="BT17" t="s">
        <v>57</v>
      </c>
      <c r="BU17">
        <v>9.7651290509259194</v>
      </c>
      <c r="BY17">
        <v>11.302103380639201</v>
      </c>
      <c r="BZ17">
        <v>6.3268333333333304</v>
      </c>
      <c r="CA17" s="8">
        <f t="shared" si="11"/>
        <v>-77.82316666666668</v>
      </c>
      <c r="CH17">
        <f>CE14</f>
        <v>8.3805804398148105</v>
      </c>
      <c r="CI17">
        <v>45000</v>
      </c>
      <c r="CJ17">
        <f>CE13</f>
        <v>6.8345011574074004</v>
      </c>
      <c r="CK17">
        <f>65000</f>
        <v>65000</v>
      </c>
      <c r="CM17" t="s">
        <v>39</v>
      </c>
      <c r="CN17">
        <v>6.2642442598361603</v>
      </c>
      <c r="CO17">
        <v>0.234819444444442</v>
      </c>
      <c r="CP17">
        <f t="shared" si="16"/>
        <v>0.34582958052028206</v>
      </c>
      <c r="CQ17">
        <f>CP17+CQ16</f>
        <v>6.2728931680840327</v>
      </c>
      <c r="CS17">
        <f>CQ16</f>
        <v>5.927063587563751</v>
      </c>
      <c r="CT17">
        <f t="shared" si="21"/>
        <v>15000</v>
      </c>
      <c r="CU17" t="s">
        <v>110</v>
      </c>
      <c r="CZ17" t="s">
        <v>65</v>
      </c>
      <c r="DA17">
        <v>8.44707530647986</v>
      </c>
      <c r="DB17">
        <v>8.4584375140329495</v>
      </c>
      <c r="DC17">
        <f t="shared" si="14"/>
        <v>11.954005454747866</v>
      </c>
      <c r="DD17">
        <f>DD16+5000</f>
        <v>90000</v>
      </c>
      <c r="DE17">
        <v>60000</v>
      </c>
      <c r="DF17">
        <f t="shared" si="20"/>
        <v>9.3118710842753476</v>
      </c>
      <c r="DG17">
        <v>45000</v>
      </c>
      <c r="DH17">
        <f t="shared" si="18"/>
        <v>9.3118710842753476</v>
      </c>
      <c r="DI17">
        <f t="shared" si="19"/>
        <v>50000</v>
      </c>
    </row>
    <row r="18" spans="14:113" x14ac:dyDescent="0.25">
      <c r="N18">
        <v>-8.6806933095242997E-2</v>
      </c>
      <c r="O18">
        <v>2.3451493565730401</v>
      </c>
      <c r="Q18" t="s">
        <v>157</v>
      </c>
      <c r="R18">
        <f t="shared" si="22"/>
        <v>13</v>
      </c>
      <c r="S18" t="s">
        <v>148</v>
      </c>
      <c r="T18">
        <f t="shared" si="23"/>
        <v>-8.6806933095242997E-2</v>
      </c>
      <c r="U18" t="s">
        <v>148</v>
      </c>
      <c r="V18">
        <f t="shared" si="3"/>
        <v>-81.80485064342696</v>
      </c>
      <c r="W18" t="s">
        <v>148</v>
      </c>
      <c r="X18">
        <v>0</v>
      </c>
      <c r="AA18" t="s">
        <v>16</v>
      </c>
      <c r="AB18">
        <v>1.7341061117541099</v>
      </c>
      <c r="AG18" t="s">
        <v>33</v>
      </c>
      <c r="AH18">
        <v>2.4231754436728301</v>
      </c>
      <c r="AM18" t="s">
        <v>94</v>
      </c>
      <c r="AN18">
        <v>4.39423423032407</v>
      </c>
      <c r="AS18" s="3">
        <v>-3.28685673948437</v>
      </c>
      <c r="AT18" s="3">
        <v>4.2339855484825</v>
      </c>
      <c r="AU18" s="8">
        <f t="shared" si="4"/>
        <v>-79.916014451517512</v>
      </c>
      <c r="AV18">
        <f t="shared" si="5"/>
        <v>4.2408840142366611</v>
      </c>
      <c r="AW18" s="9">
        <f t="shared" si="6"/>
        <v>1.6266574919292572E-3</v>
      </c>
      <c r="AY18" s="2">
        <v>5.9838516569999998</v>
      </c>
      <c r="AZ18" s="2">
        <v>-82.662715899999995</v>
      </c>
      <c r="BA18" s="2">
        <f t="shared" si="7"/>
        <v>1.4872841000000108</v>
      </c>
      <c r="BE18">
        <v>-0.52319099906413502</v>
      </c>
      <c r="BF18">
        <v>5.7242982896090497</v>
      </c>
      <c r="BG18" s="8">
        <f t="shared" si="8"/>
        <v>-78.425701710390953</v>
      </c>
      <c r="BJ18">
        <v>7.1772239529277401E-3</v>
      </c>
      <c r="BK18">
        <v>6.8460390624999903</v>
      </c>
      <c r="BL18" s="8">
        <f t="shared" si="9"/>
        <v>-77.303960937500023</v>
      </c>
      <c r="BO18" s="8">
        <v>9.43878562362986</v>
      </c>
      <c r="BP18" s="8">
        <v>3.6731151620370301</v>
      </c>
      <c r="BQ18" s="8">
        <f t="shared" si="10"/>
        <v>-80.47688483796297</v>
      </c>
      <c r="BT18" t="s">
        <v>58</v>
      </c>
      <c r="BU18">
        <v>9.1651579861111099</v>
      </c>
      <c r="BY18">
        <v>12.176252451828701</v>
      </c>
      <c r="BZ18">
        <v>5.2191944444444403</v>
      </c>
      <c r="CA18" s="8">
        <f t="shared" si="11"/>
        <v>-78.930805555555565</v>
      </c>
      <c r="CH18">
        <f>CE15</f>
        <v>10.434327546296201</v>
      </c>
      <c r="CI18">
        <v>55000</v>
      </c>
      <c r="CJ18">
        <f>CE13</f>
        <v>6.8345011574074004</v>
      </c>
      <c r="CK18">
        <f>75000</f>
        <v>75000</v>
      </c>
      <c r="CN18">
        <v>6.6783148725048997</v>
      </c>
      <c r="CO18">
        <v>0.28097106481480999</v>
      </c>
      <c r="CP18">
        <f t="shared" si="16"/>
        <v>0.4166346653108402</v>
      </c>
      <c r="CQ18">
        <f t="shared" si="17"/>
        <v>6.6895278333948731</v>
      </c>
      <c r="CS18">
        <f>CQ17</f>
        <v>6.2728931680840327</v>
      </c>
      <c r="CT18">
        <f t="shared" si="21"/>
        <v>30000</v>
      </c>
      <c r="CU18" t="s">
        <v>39</v>
      </c>
      <c r="CV18">
        <f t="shared" ref="CV18:CV23" si="24">CG11</f>
        <v>0</v>
      </c>
      <c r="CW18">
        <f>CS18</f>
        <v>6.2728931680840327</v>
      </c>
      <c r="CX18">
        <v>0</v>
      </c>
      <c r="DA18">
        <v>11.1510332749562</v>
      </c>
      <c r="DB18">
        <v>11.156659032736</v>
      </c>
      <c r="DC18">
        <f t="shared" si="14"/>
        <v>15.77392100499778</v>
      </c>
      <c r="DD18">
        <f>DD17+10000</f>
        <v>100000</v>
      </c>
      <c r="DE18">
        <f>70000</f>
        <v>70000</v>
      </c>
      <c r="DF18">
        <f t="shared" si="20"/>
        <v>11.743697507343413</v>
      </c>
      <c r="DG18">
        <v>55000</v>
      </c>
      <c r="DH18">
        <f t="shared" si="18"/>
        <v>11.743697507343413</v>
      </c>
      <c r="DI18">
        <f t="shared" si="19"/>
        <v>60000</v>
      </c>
    </row>
    <row r="19" spans="14:113" x14ac:dyDescent="0.25">
      <c r="N19">
        <v>0.35044739038450401</v>
      </c>
      <c r="O19">
        <v>2.3465115195745399</v>
      </c>
      <c r="Q19" t="s">
        <v>157</v>
      </c>
      <c r="R19">
        <f t="shared" si="22"/>
        <v>14</v>
      </c>
      <c r="S19" t="s">
        <v>148</v>
      </c>
      <c r="T19">
        <f t="shared" si="23"/>
        <v>0.35044739038450401</v>
      </c>
      <c r="U19" t="s">
        <v>148</v>
      </c>
      <c r="V19">
        <f t="shared" si="3"/>
        <v>-81.803488480425472</v>
      </c>
      <c r="W19" t="s">
        <v>148</v>
      </c>
      <c r="X19">
        <v>0</v>
      </c>
      <c r="AA19" t="s">
        <v>17</v>
      </c>
      <c r="AB19">
        <v>1.30143467078188</v>
      </c>
      <c r="AG19" t="s">
        <v>34</v>
      </c>
      <c r="AH19">
        <v>2.2148521572787998</v>
      </c>
      <c r="AM19" t="s">
        <v>95</v>
      </c>
      <c r="AN19">
        <v>4.4583337030606902</v>
      </c>
      <c r="AS19" s="3">
        <v>-2.7437085592861701</v>
      </c>
      <c r="AT19" s="3">
        <v>4.5224331757973202</v>
      </c>
      <c r="AU19" s="8">
        <f t="shared" si="4"/>
        <v>-79.627566824202688</v>
      </c>
      <c r="AV19">
        <f t="shared" si="5"/>
        <v>4.4778821484212639</v>
      </c>
      <c r="AW19" s="9">
        <f t="shared" si="6"/>
        <v>-9.9491290523944162E-3</v>
      </c>
      <c r="AY19" s="2">
        <v>5.9434140219999998</v>
      </c>
      <c r="AZ19" s="2">
        <v>-82.563721959999995</v>
      </c>
      <c r="BA19" s="2">
        <f t="shared" si="7"/>
        <v>1.5862780400000105</v>
      </c>
      <c r="BE19">
        <v>3.9822346576450203E-3</v>
      </c>
      <c r="BF19">
        <v>5.7403231577931999</v>
      </c>
      <c r="BG19" s="8">
        <f t="shared" si="8"/>
        <v>-78.409676842206807</v>
      </c>
      <c r="BJ19">
        <v>1.0040138840813799</v>
      </c>
      <c r="BK19">
        <v>6.8075793788580201</v>
      </c>
      <c r="BL19" s="8">
        <f t="shared" si="9"/>
        <v>-77.342420621141983</v>
      </c>
      <c r="BO19" s="8">
        <v>10.128903311411101</v>
      </c>
      <c r="BP19" s="8">
        <v>2.12703587962962</v>
      </c>
      <c r="BQ19" s="8">
        <f t="shared" si="10"/>
        <v>-82.022964120370389</v>
      </c>
      <c r="BT19" t="s">
        <v>59</v>
      </c>
      <c r="BU19">
        <v>8.28827719907407</v>
      </c>
      <c r="BY19">
        <v>13.2344329064266</v>
      </c>
      <c r="BZ19">
        <v>3.28082638888888</v>
      </c>
      <c r="CA19" s="8">
        <f t="shared" si="11"/>
        <v>-80.869173611111123</v>
      </c>
      <c r="CH19">
        <f>CE16</f>
        <v>10.549706597222199</v>
      </c>
      <c r="CI19">
        <v>60000</v>
      </c>
      <c r="CJ19">
        <f>CE14</f>
        <v>8.3805804398148105</v>
      </c>
      <c r="CK19">
        <f>80000</f>
        <v>80000</v>
      </c>
      <c r="CM19" t="s">
        <v>43</v>
      </c>
      <c r="CN19">
        <v>6.9543619476174001</v>
      </c>
      <c r="CO19">
        <v>0.304046874999995</v>
      </c>
      <c r="CP19">
        <f t="shared" si="16"/>
        <v>0.2770098927725671</v>
      </c>
      <c r="CQ19">
        <f t="shared" si="17"/>
        <v>6.9665377261674406</v>
      </c>
      <c r="CS19">
        <f>CQ19</f>
        <v>6.9665377261674406</v>
      </c>
      <c r="CT19">
        <f t="shared" si="21"/>
        <v>45000</v>
      </c>
      <c r="CU19" t="s">
        <v>43</v>
      </c>
      <c r="CV19">
        <f t="shared" si="24"/>
        <v>15000</v>
      </c>
      <c r="CW19">
        <f>CS19</f>
        <v>6.9665377261674406</v>
      </c>
      <c r="CX19">
        <v>10000</v>
      </c>
      <c r="DA19">
        <v>11.665008756567399</v>
      </c>
      <c r="DB19">
        <v>11.646529704971</v>
      </c>
      <c r="DC19">
        <f t="shared" si="14"/>
        <v>16.483752105014378</v>
      </c>
      <c r="DD19">
        <f>DD18+5000</f>
        <v>105000</v>
      </c>
      <c r="DE19">
        <v>75000</v>
      </c>
      <c r="DF19">
        <f t="shared" si="20"/>
        <v>11.954005454747866</v>
      </c>
      <c r="DG19">
        <v>60000</v>
      </c>
      <c r="DH19">
        <f t="shared" si="18"/>
        <v>11.954005454747866</v>
      </c>
      <c r="DI19">
        <f t="shared" si="19"/>
        <v>65000</v>
      </c>
    </row>
    <row r="20" spans="14:113" x14ac:dyDescent="0.25">
      <c r="N20">
        <v>0.74795132082063598</v>
      </c>
      <c r="O20">
        <v>2.3477498495759002</v>
      </c>
      <c r="Q20" t="s">
        <v>157</v>
      </c>
      <c r="R20">
        <f t="shared" si="22"/>
        <v>15</v>
      </c>
      <c r="S20" t="s">
        <v>148</v>
      </c>
      <c r="T20">
        <f t="shared" si="23"/>
        <v>0.74795132082063598</v>
      </c>
      <c r="U20" t="s">
        <v>148</v>
      </c>
      <c r="V20">
        <f t="shared" si="3"/>
        <v>-81.802250150424101</v>
      </c>
      <c r="W20" t="s">
        <v>148</v>
      </c>
      <c r="X20">
        <v>0</v>
      </c>
      <c r="AA20" t="s">
        <v>18</v>
      </c>
      <c r="AB20">
        <v>0.86876322980966703</v>
      </c>
      <c r="AG20" t="s">
        <v>16</v>
      </c>
      <c r="AH20">
        <v>1.99050400270061</v>
      </c>
      <c r="AM20" t="s">
        <v>96</v>
      </c>
      <c r="AN20">
        <v>4.44230883487654</v>
      </c>
      <c r="AS20" s="3">
        <v>-2.1366605931823099</v>
      </c>
      <c r="AT20" s="3">
        <v>4.6826818576388796</v>
      </c>
      <c r="AU20" s="8">
        <f t="shared" si="4"/>
        <v>-79.467318142361123</v>
      </c>
      <c r="AV20">
        <f t="shared" si="5"/>
        <v>4.6819211262576559</v>
      </c>
      <c r="AW20" s="9">
        <f t="shared" si="6"/>
        <v>-1.62482741744038E-4</v>
      </c>
      <c r="AY20" s="2">
        <v>5.9006315860000003</v>
      </c>
      <c r="AZ20" s="2">
        <v>-82.465975589999999</v>
      </c>
      <c r="BA20" s="2">
        <f t="shared" si="7"/>
        <v>1.6840244100000064</v>
      </c>
      <c r="BE20">
        <v>0.61103020076151104</v>
      </c>
      <c r="BF20">
        <v>5.7082734214248898</v>
      </c>
      <c r="BG20" s="8">
        <f t="shared" si="8"/>
        <v>-78.441726578575114</v>
      </c>
      <c r="BJ20">
        <v>1.84749105803623</v>
      </c>
      <c r="BK20">
        <v>6.6922003279320901</v>
      </c>
      <c r="BL20" s="8">
        <f t="shared" si="9"/>
        <v>-77.457799672067921</v>
      </c>
      <c r="BO20" s="8">
        <v>10.220919003115201</v>
      </c>
      <c r="BP20" s="8">
        <v>0.90401793981481204</v>
      </c>
      <c r="BQ20" s="8">
        <f t="shared" si="10"/>
        <v>-83.245982060185199</v>
      </c>
      <c r="BT20" t="s">
        <v>60</v>
      </c>
      <c r="BU20">
        <v>6.8806527777777697</v>
      </c>
      <c r="BY20">
        <v>13.7175152878735</v>
      </c>
      <c r="BZ20">
        <v>1.52706481481481</v>
      </c>
      <c r="CA20" s="8">
        <f t="shared" si="11"/>
        <v>-82.622935185185199</v>
      </c>
      <c r="CJ20">
        <f>CE14</f>
        <v>8.3805804398148105</v>
      </c>
      <c r="CK20">
        <f>85000</f>
        <v>85000</v>
      </c>
      <c r="CN20">
        <v>7.5524639436944803</v>
      </c>
      <c r="CO20">
        <v>0.37327430555555202</v>
      </c>
      <c r="CP20">
        <f t="shared" si="16"/>
        <v>0.60209503805687692</v>
      </c>
      <c r="CQ20">
        <f t="shared" si="17"/>
        <v>7.5686327642243176</v>
      </c>
      <c r="CS20">
        <f>CQ22</f>
        <v>8.259328786564561</v>
      </c>
      <c r="CT20">
        <f t="shared" si="21"/>
        <v>60000</v>
      </c>
      <c r="CU20" t="s">
        <v>45</v>
      </c>
      <c r="CV20">
        <f t="shared" si="24"/>
        <v>30000</v>
      </c>
      <c r="CW20">
        <f>CS19</f>
        <v>6.9665377261674406</v>
      </c>
      <c r="CX20">
        <v>15000</v>
      </c>
      <c r="DF20">
        <f t="shared" si="20"/>
        <v>15.77392100499778</v>
      </c>
      <c r="DG20">
        <v>70000</v>
      </c>
      <c r="DH20">
        <f t="shared" si="18"/>
        <v>15.77392100499778</v>
      </c>
      <c r="DI20">
        <f t="shared" si="19"/>
        <v>75000</v>
      </c>
    </row>
    <row r="21" spans="14:113" x14ac:dyDescent="0.25">
      <c r="N21">
        <v>1.1057048582131499</v>
      </c>
      <c r="O21">
        <v>2.3488643465771202</v>
      </c>
      <c r="Q21" t="s">
        <v>157</v>
      </c>
      <c r="R21">
        <f t="shared" si="22"/>
        <v>16</v>
      </c>
      <c r="S21" t="s">
        <v>148</v>
      </c>
      <c r="T21">
        <f t="shared" si="23"/>
        <v>1.1057048582131499</v>
      </c>
      <c r="U21" t="s">
        <v>148</v>
      </c>
      <c r="V21">
        <f t="shared" si="3"/>
        <v>-81.80113565342289</v>
      </c>
      <c r="W21" t="s">
        <v>148</v>
      </c>
      <c r="X21">
        <v>0</v>
      </c>
      <c r="AA21" t="s">
        <v>21</v>
      </c>
      <c r="AB21">
        <v>0.16366902970678501</v>
      </c>
      <c r="AG21" t="s">
        <v>35</v>
      </c>
      <c r="AH21">
        <v>1.70205637538579</v>
      </c>
      <c r="AM21" t="s">
        <v>97</v>
      </c>
      <c r="AN21">
        <v>4.4102590985082202</v>
      </c>
      <c r="AS21" s="3">
        <v>-1.51363768060202</v>
      </c>
      <c r="AT21" s="3">
        <v>4.8749802758487597</v>
      </c>
      <c r="AU21" s="8">
        <f t="shared" si="4"/>
        <v>-79.27501972415125</v>
      </c>
      <c r="AV21">
        <f t="shared" si="5"/>
        <v>4.8327081962283511</v>
      </c>
      <c r="AW21" s="9">
        <f t="shared" si="6"/>
        <v>-8.7470788435766687E-3</v>
      </c>
      <c r="AY21" s="2">
        <v>5.8552651210000004</v>
      </c>
      <c r="AZ21" s="2">
        <v>-82.368881700000003</v>
      </c>
      <c r="BA21" s="2">
        <f t="shared" si="7"/>
        <v>1.7811183000000028</v>
      </c>
      <c r="BE21">
        <v>1.4896522569644699</v>
      </c>
      <c r="BF21">
        <v>5.6121242123199497</v>
      </c>
      <c r="BG21" s="8">
        <f t="shared" si="8"/>
        <v>-78.537875787680051</v>
      </c>
      <c r="BJ21">
        <v>2.5376087458174701</v>
      </c>
      <c r="BK21">
        <v>6.5383615933641899</v>
      </c>
      <c r="BL21" s="8">
        <f t="shared" si="9"/>
        <v>-77.611638406635819</v>
      </c>
      <c r="BT21" t="s">
        <v>61</v>
      </c>
      <c r="BU21">
        <v>4.8269056712962897</v>
      </c>
      <c r="CN21">
        <v>8.0125424022152991</v>
      </c>
      <c r="CO21">
        <v>0.39635011574073697</v>
      </c>
      <c r="CP21">
        <f t="shared" si="16"/>
        <v>0.46065679307983243</v>
      </c>
      <c r="CQ21">
        <f t="shared" si="17"/>
        <v>8.0292895573041498</v>
      </c>
      <c r="CS21">
        <f>CQ26</f>
        <v>10.421740823576496</v>
      </c>
      <c r="CT21">
        <f t="shared" si="21"/>
        <v>75000</v>
      </c>
      <c r="CU21" t="s">
        <v>47</v>
      </c>
      <c r="CV21">
        <f t="shared" si="24"/>
        <v>45000</v>
      </c>
      <c r="CW21">
        <f>CS20</f>
        <v>8.259328786564561</v>
      </c>
      <c r="CX21">
        <v>25000</v>
      </c>
      <c r="DF21">
        <f t="shared" si="20"/>
        <v>16.483752105014378</v>
      </c>
      <c r="DG21">
        <v>75000</v>
      </c>
      <c r="DH21">
        <f t="shared" si="18"/>
        <v>16.483752105014378</v>
      </c>
      <c r="DI21">
        <f t="shared" si="19"/>
        <v>80000</v>
      </c>
    </row>
    <row r="22" spans="14:113" x14ac:dyDescent="0.25">
      <c r="N22">
        <v>1.5434545136934399</v>
      </c>
      <c r="O22">
        <v>2.1912249374041601</v>
      </c>
      <c r="Q22" t="s">
        <v>157</v>
      </c>
      <c r="R22">
        <f t="shared" si="22"/>
        <v>17</v>
      </c>
      <c r="S22" t="s">
        <v>148</v>
      </c>
      <c r="T22">
        <f t="shared" si="23"/>
        <v>1.5434545136934399</v>
      </c>
      <c r="U22" t="s">
        <v>148</v>
      </c>
      <c r="V22">
        <f t="shared" si="3"/>
        <v>-81.958775062595848</v>
      </c>
      <c r="W22" t="s">
        <v>148</v>
      </c>
      <c r="X22">
        <v>0</v>
      </c>
      <c r="AG22" t="s">
        <v>18</v>
      </c>
      <c r="AH22">
        <v>1.3495092753343501</v>
      </c>
      <c r="AM22" t="s">
        <v>98</v>
      </c>
      <c r="AN22">
        <v>4.28206015303497</v>
      </c>
      <c r="AS22" s="3">
        <v>-0.76281519621039995</v>
      </c>
      <c r="AT22" s="3">
        <v>4.9551046167695398</v>
      </c>
      <c r="AU22" s="8">
        <f t="shared" si="4"/>
        <v>-79.19489538323046</v>
      </c>
      <c r="AV22">
        <f t="shared" si="5"/>
        <v>4.9430070490812783</v>
      </c>
      <c r="AW22" s="9">
        <f t="shared" si="6"/>
        <v>-2.4474105677251713E-3</v>
      </c>
      <c r="AY22" s="2">
        <v>5.8073628470000003</v>
      </c>
      <c r="AZ22" s="2">
        <v>-82.272551140000004</v>
      </c>
      <c r="BA22" s="2">
        <f t="shared" si="7"/>
        <v>1.8774488600000012</v>
      </c>
      <c r="BE22">
        <v>2.1606000089740101</v>
      </c>
      <c r="BF22">
        <v>5.4679003986625396</v>
      </c>
      <c r="BG22" s="8">
        <f t="shared" si="8"/>
        <v>-78.68209960133747</v>
      </c>
      <c r="BJ22">
        <v>3.3427460482289102</v>
      </c>
      <c r="BK22">
        <v>6.2691438078703596</v>
      </c>
      <c r="BL22" s="8">
        <f t="shared" si="9"/>
        <v>-77.880856192129642</v>
      </c>
      <c r="BT22" t="s">
        <v>62</v>
      </c>
      <c r="BU22">
        <v>3.1654473379629602</v>
      </c>
      <c r="CM22" t="s">
        <v>45</v>
      </c>
      <c r="CN22">
        <v>8.2425816314757103</v>
      </c>
      <c r="CO22">
        <v>0.39635011574073697</v>
      </c>
      <c r="CP22">
        <f t="shared" si="16"/>
        <v>0.2300392292604112</v>
      </c>
      <c r="CQ22">
        <f t="shared" si="17"/>
        <v>8.259328786564561</v>
      </c>
      <c r="CS22">
        <f>CQ31</f>
        <v>13.612644032614964</v>
      </c>
      <c r="CT22">
        <f t="shared" si="21"/>
        <v>85000</v>
      </c>
      <c r="CU22" t="s">
        <v>64</v>
      </c>
      <c r="CV22">
        <f t="shared" si="24"/>
        <v>55000</v>
      </c>
      <c r="CW22">
        <f>CS20</f>
        <v>8.259328786564561</v>
      </c>
      <c r="CX22">
        <v>30000</v>
      </c>
    </row>
    <row r="23" spans="14:113" x14ac:dyDescent="0.25">
      <c r="N23">
        <v>1.9412061101298399</v>
      </c>
      <c r="O23">
        <v>2.1129624813182901</v>
      </c>
      <c r="Q23" t="s">
        <v>157</v>
      </c>
      <c r="R23">
        <f t="shared" si="22"/>
        <v>18</v>
      </c>
      <c r="S23" t="s">
        <v>148</v>
      </c>
      <c r="T23">
        <f t="shared" si="23"/>
        <v>1.9412061101298399</v>
      </c>
      <c r="U23" t="s">
        <v>148</v>
      </c>
      <c r="V23">
        <f t="shared" si="3"/>
        <v>-82.037037518681714</v>
      </c>
      <c r="W23" t="s">
        <v>148</v>
      </c>
      <c r="X23">
        <v>0</v>
      </c>
      <c r="AG23" t="s">
        <v>36</v>
      </c>
      <c r="AH23">
        <v>0.94888757073044805</v>
      </c>
      <c r="AM23" t="s">
        <v>99</v>
      </c>
      <c r="AN23">
        <v>4.0096373939043097</v>
      </c>
      <c r="AS23" s="3">
        <v>-0.23564196248861899</v>
      </c>
      <c r="AT23" s="3">
        <v>4.9871543531378499</v>
      </c>
      <c r="AU23" s="8">
        <f t="shared" si="4"/>
        <v>-79.162845646862152</v>
      </c>
      <c r="AV23">
        <f t="shared" si="5"/>
        <v>4.9764817802479095</v>
      </c>
      <c r="AW23" s="9">
        <f t="shared" si="6"/>
        <v>-2.1446020223164011E-3</v>
      </c>
      <c r="AY23" s="2">
        <v>5.757272715</v>
      </c>
      <c r="AZ23" s="2">
        <v>-82.177628970000001</v>
      </c>
      <c r="BA23" s="2">
        <f t="shared" si="7"/>
        <v>1.972371030000005</v>
      </c>
      <c r="BE23">
        <v>2.9114224933656399</v>
      </c>
      <c r="BF23">
        <v>5.2275273759002001</v>
      </c>
      <c r="BG23" s="8">
        <f t="shared" si="8"/>
        <v>-78.922472624099811</v>
      </c>
      <c r="BJ23">
        <v>4.0328637360101602</v>
      </c>
      <c r="BK23">
        <v>5.9806961805555501</v>
      </c>
      <c r="BL23" s="8">
        <f t="shared" si="9"/>
        <v>-78.169303819444451</v>
      </c>
      <c r="BT23" t="s">
        <v>63</v>
      </c>
      <c r="BU23">
        <v>1.6193680555555501</v>
      </c>
      <c r="CN23">
        <v>8.8406836275527905</v>
      </c>
      <c r="CO23">
        <v>0.51172916666666302</v>
      </c>
      <c r="CP23">
        <f t="shared" si="16"/>
        <v>0.60912915141532586</v>
      </c>
      <c r="CQ23">
        <f t="shared" si="17"/>
        <v>8.8684579379798869</v>
      </c>
      <c r="CS23">
        <f>CQ32</f>
        <v>13.947665316071246</v>
      </c>
      <c r="CT23">
        <f t="shared" si="21"/>
        <v>90000</v>
      </c>
      <c r="CU23" t="s">
        <v>65</v>
      </c>
      <c r="CV23">
        <f t="shared" si="24"/>
        <v>60000</v>
      </c>
      <c r="CW23">
        <f>CS21</f>
        <v>10.421740823576496</v>
      </c>
      <c r="CX23">
        <v>40000</v>
      </c>
    </row>
    <row r="24" spans="14:113" x14ac:dyDescent="0.25">
      <c r="N24">
        <v>2.3788319326099998</v>
      </c>
      <c r="O24">
        <v>1.9950734651889499</v>
      </c>
      <c r="Q24" t="s">
        <v>157</v>
      </c>
      <c r="R24">
        <f t="shared" si="22"/>
        <v>19</v>
      </c>
      <c r="S24" t="s">
        <v>148</v>
      </c>
      <c r="T24">
        <f t="shared" si="23"/>
        <v>2.3788319326099998</v>
      </c>
      <c r="U24" t="s">
        <v>148</v>
      </c>
      <c r="V24">
        <f t="shared" si="3"/>
        <v>-82.154926534811054</v>
      </c>
      <c r="W24" t="s">
        <v>148</v>
      </c>
      <c r="X24">
        <v>0</v>
      </c>
      <c r="AG24" t="s">
        <v>37</v>
      </c>
      <c r="AH24">
        <v>0.43609178883744398</v>
      </c>
      <c r="AM24" t="s">
        <v>40</v>
      </c>
      <c r="AN24">
        <v>3.7051648984053398</v>
      </c>
      <c r="AS24" s="3">
        <v>3.9822346576450203E-3</v>
      </c>
      <c r="AT24" s="3">
        <v>4.9871543531378499</v>
      </c>
      <c r="AU24" s="8">
        <f t="shared" si="4"/>
        <v>-79.162845646862152</v>
      </c>
      <c r="AV24">
        <f t="shared" si="5"/>
        <v>4.9799989955738644</v>
      </c>
      <c r="AW24" s="9">
        <f t="shared" si="6"/>
        <v>-1.4368190777438127E-3</v>
      </c>
      <c r="AY24" s="2">
        <v>5.7048161090000002</v>
      </c>
      <c r="AZ24" s="2">
        <v>-82.083710429999996</v>
      </c>
      <c r="BA24" s="2">
        <f t="shared" si="7"/>
        <v>2.0662895700000092</v>
      </c>
      <c r="BE24">
        <v>3.5184704594695102</v>
      </c>
      <c r="BF24">
        <v>4.9711294849536998</v>
      </c>
      <c r="BG24" s="8">
        <f t="shared" si="8"/>
        <v>-79.178870515046299</v>
      </c>
      <c r="BJ24">
        <v>4.7613212953347901</v>
      </c>
      <c r="BK24">
        <v>5.6153291859567798</v>
      </c>
      <c r="BL24" s="8">
        <f t="shared" si="9"/>
        <v>-78.534670814043224</v>
      </c>
      <c r="BT24" t="s">
        <v>63</v>
      </c>
      <c r="BU24">
        <v>1.2270792824073999</v>
      </c>
      <c r="CN24">
        <v>9.62281700703819</v>
      </c>
      <c r="CO24">
        <v>0.58095659722221804</v>
      </c>
      <c r="CP24">
        <f t="shared" si="16"/>
        <v>0.78519109804338472</v>
      </c>
      <c r="CQ24">
        <f t="shared" si="17"/>
        <v>9.6536490360232712</v>
      </c>
      <c r="CW24">
        <f>CS21</f>
        <v>10.421740823576496</v>
      </c>
      <c r="CX24">
        <v>45000</v>
      </c>
    </row>
    <row r="25" spans="14:113" x14ac:dyDescent="0.25">
      <c r="N25">
        <v>2.7767073620465399</v>
      </c>
      <c r="O25">
        <v>1.8770606160594701</v>
      </c>
      <c r="Q25" t="s">
        <v>157</v>
      </c>
      <c r="R25">
        <f t="shared" si="22"/>
        <v>20</v>
      </c>
      <c r="S25" t="s">
        <v>148</v>
      </c>
      <c r="T25">
        <f t="shared" si="23"/>
        <v>2.7767073620465399</v>
      </c>
      <c r="U25" t="s">
        <v>148</v>
      </c>
      <c r="V25">
        <f t="shared" si="3"/>
        <v>-82.272939383940539</v>
      </c>
      <c r="W25" t="s">
        <v>148</v>
      </c>
      <c r="X25">
        <v>0</v>
      </c>
      <c r="AG25" t="s">
        <v>38</v>
      </c>
      <c r="AH25">
        <v>0.195718766075099</v>
      </c>
      <c r="AM25" t="s">
        <v>100</v>
      </c>
      <c r="AN25">
        <v>3.3205680619855902</v>
      </c>
      <c r="AS25" s="3">
        <v>0.48323062895016999</v>
      </c>
      <c r="AT25" s="3">
        <v>4.9711294849536998</v>
      </c>
      <c r="AU25" s="8">
        <f t="shared" si="4"/>
        <v>-79.178870515046299</v>
      </c>
      <c r="AV25">
        <f t="shared" si="5"/>
        <v>4.965187801528435</v>
      </c>
      <c r="AW25" s="9">
        <f t="shared" si="6"/>
        <v>-1.1966684167385912E-3</v>
      </c>
      <c r="AY25" s="2">
        <v>5.6502478309999997</v>
      </c>
      <c r="AZ25" s="2">
        <v>-81.991194219999997</v>
      </c>
      <c r="BA25" s="2">
        <f t="shared" si="7"/>
        <v>2.1588057800000087</v>
      </c>
      <c r="BE25">
        <v>4.1574683185262096</v>
      </c>
      <c r="BF25">
        <v>4.6185823849022603</v>
      </c>
      <c r="BG25" s="8">
        <f t="shared" si="8"/>
        <v>-79.531417615097752</v>
      </c>
      <c r="BJ25">
        <v>5.68147821237645</v>
      </c>
      <c r="BK25">
        <v>5.0192040895061698</v>
      </c>
      <c r="BL25" s="8">
        <f t="shared" si="9"/>
        <v>-79.130795910493831</v>
      </c>
      <c r="CN25">
        <v>9.99087977385485</v>
      </c>
      <c r="CO25">
        <v>0.62710821759258895</v>
      </c>
      <c r="CP25">
        <f t="shared" si="16"/>
        <v>0.37094497217181138</v>
      </c>
      <c r="CQ25">
        <f t="shared" si="17"/>
        <v>10.024594008195082</v>
      </c>
      <c r="CW25">
        <f>CS22</f>
        <v>13.612644032614964</v>
      </c>
      <c r="CX25">
        <v>55000</v>
      </c>
    </row>
    <row r="26" spans="14:113" x14ac:dyDescent="0.25">
      <c r="N26">
        <v>3.2148285165272301</v>
      </c>
      <c r="O26">
        <v>1.6001700277556701</v>
      </c>
      <c r="Q26" t="s">
        <v>157</v>
      </c>
      <c r="R26">
        <f t="shared" si="22"/>
        <v>21</v>
      </c>
      <c r="S26" t="s">
        <v>148</v>
      </c>
      <c r="T26">
        <f t="shared" si="23"/>
        <v>3.2148285165272301</v>
      </c>
      <c r="U26" t="s">
        <v>148</v>
      </c>
      <c r="V26">
        <f t="shared" si="3"/>
        <v>-82.549829972244339</v>
      </c>
      <c r="W26" t="s">
        <v>148</v>
      </c>
      <c r="X26">
        <v>0</v>
      </c>
      <c r="AM26" t="s">
        <v>101</v>
      </c>
      <c r="AN26">
        <v>2.8237971482767401</v>
      </c>
      <c r="AS26" s="3">
        <v>1.1382034344832901</v>
      </c>
      <c r="AT26" s="3">
        <v>4.9230548804012297</v>
      </c>
      <c r="AU26" s="8">
        <f t="shared" si="4"/>
        <v>-79.226945119598781</v>
      </c>
      <c r="AV26">
        <f t="shared" si="5"/>
        <v>4.8972578126459707</v>
      </c>
      <c r="AW26" s="9">
        <f t="shared" si="6"/>
        <v>-5.26765564366336E-3</v>
      </c>
      <c r="AY26" s="2">
        <v>5.5933433399999997</v>
      </c>
      <c r="AZ26" s="2">
        <v>-81.899652270000004</v>
      </c>
      <c r="BA26" s="2">
        <f t="shared" si="7"/>
        <v>2.2503477300000014</v>
      </c>
      <c r="BE26">
        <v>4.62074176634232</v>
      </c>
      <c r="BF26">
        <v>4.3461596257716</v>
      </c>
      <c r="BG26" s="8">
        <f t="shared" si="8"/>
        <v>-79.8038403742284</v>
      </c>
      <c r="BJ26">
        <v>6.5057854505595998</v>
      </c>
      <c r="BK26">
        <v>4.30769994212962</v>
      </c>
      <c r="BL26" s="8">
        <f t="shared" si="9"/>
        <v>-79.842300057870389</v>
      </c>
      <c r="CM26" t="s">
        <v>47</v>
      </c>
      <c r="CN26">
        <v>10.381946463597499</v>
      </c>
      <c r="CO26">
        <v>0.69633564814814597</v>
      </c>
      <c r="CP26">
        <f t="shared" si="16"/>
        <v>0.39714681538141267</v>
      </c>
      <c r="CQ26">
        <f t="shared" si="17"/>
        <v>10.421740823576496</v>
      </c>
      <c r="CW26">
        <f>CS23</f>
        <v>13.947665316071246</v>
      </c>
      <c r="CX26">
        <v>60000</v>
      </c>
    </row>
    <row r="27" spans="14:113" x14ac:dyDescent="0.25">
      <c r="N27">
        <v>3.7722008501387698</v>
      </c>
      <c r="O27">
        <v>1.3236509384522801</v>
      </c>
      <c r="Q27" t="s">
        <v>157</v>
      </c>
      <c r="R27">
        <f t="shared" si="22"/>
        <v>22</v>
      </c>
      <c r="S27" t="s">
        <v>148</v>
      </c>
      <c r="T27">
        <f t="shared" si="23"/>
        <v>3.7722008501387698</v>
      </c>
      <c r="U27" t="s">
        <v>148</v>
      </c>
      <c r="V27">
        <f t="shared" si="3"/>
        <v>-82.826349061547731</v>
      </c>
      <c r="W27" t="s">
        <v>148</v>
      </c>
      <c r="X27">
        <v>0</v>
      </c>
      <c r="AM27" t="s">
        <v>102</v>
      </c>
      <c r="AN27">
        <v>2.2469018936471099</v>
      </c>
      <c r="AS27" s="3">
        <v>1.56952698934656</v>
      </c>
      <c r="AT27" s="3">
        <v>4.8429305394804496</v>
      </c>
      <c r="AU27" s="8">
        <f t="shared" si="4"/>
        <v>-79.307069460519557</v>
      </c>
      <c r="AV27">
        <f t="shared" si="5"/>
        <v>4.8214482911704906</v>
      </c>
      <c r="AW27" s="9">
        <f t="shared" si="6"/>
        <v>-4.455559203922075E-3</v>
      </c>
      <c r="AY27" s="2">
        <v>5.5345076740000003</v>
      </c>
      <c r="AZ27" s="2">
        <v>-81.809681920000003</v>
      </c>
      <c r="BA27" s="2">
        <f t="shared" si="7"/>
        <v>2.340318080000003</v>
      </c>
      <c r="BE27">
        <v>5.2597396253990203</v>
      </c>
      <c r="BF27">
        <v>3.7852892393261199</v>
      </c>
      <c r="BG27" s="8">
        <f t="shared" si="8"/>
        <v>-80.364710760673887</v>
      </c>
      <c r="BJ27">
        <v>6.9658639090804204</v>
      </c>
      <c r="BK27">
        <v>3.7308046874999898</v>
      </c>
      <c r="BL27" s="8">
        <f t="shared" si="9"/>
        <v>-80.419195312500023</v>
      </c>
      <c r="CN27">
        <v>11.1640798430829</v>
      </c>
      <c r="CO27">
        <v>0.81171469907407101</v>
      </c>
      <c r="CP27">
        <f t="shared" si="16"/>
        <v>0.7905978425835869</v>
      </c>
      <c r="CQ27">
        <f t="shared" si="17"/>
        <v>11.212338666160083</v>
      </c>
    </row>
    <row r="28" spans="14:113" x14ac:dyDescent="0.25">
      <c r="N28">
        <v>4.17057161157586</v>
      </c>
      <c r="O28">
        <v>1.0466365171483401</v>
      </c>
      <c r="Q28" t="s">
        <v>157</v>
      </c>
      <c r="R28">
        <f t="shared" si="22"/>
        <v>23</v>
      </c>
      <c r="S28" t="s">
        <v>148</v>
      </c>
      <c r="T28">
        <f t="shared" si="23"/>
        <v>4.17057161157586</v>
      </c>
      <c r="U28" t="s">
        <v>148</v>
      </c>
      <c r="V28">
        <f t="shared" si="3"/>
        <v>-83.103363482851663</v>
      </c>
      <c r="W28" t="s">
        <v>148</v>
      </c>
      <c r="X28">
        <v>0</v>
      </c>
      <c r="AM28" t="s">
        <v>103</v>
      </c>
      <c r="AN28">
        <v>1.76615584812242</v>
      </c>
      <c r="AS28" s="3">
        <v>2.0487753836390898</v>
      </c>
      <c r="AT28" s="3">
        <v>4.7147315940071897</v>
      </c>
      <c r="AU28" s="8">
        <f t="shared" si="4"/>
        <v>-79.435268405992815</v>
      </c>
      <c r="AV28">
        <f t="shared" si="5"/>
        <v>4.706637296977374</v>
      </c>
      <c r="AW28" s="9">
        <f t="shared" si="6"/>
        <v>-1.7197622249358105E-3</v>
      </c>
      <c r="AY28" s="2">
        <v>5.4734095680000001</v>
      </c>
      <c r="AZ28" s="2">
        <v>-81.720726110000001</v>
      </c>
      <c r="BA28" s="2">
        <f t="shared" si="7"/>
        <v>2.4292738900000046</v>
      </c>
      <c r="BE28">
        <v>5.81886275207364</v>
      </c>
      <c r="BF28">
        <v>3.2564685892489602</v>
      </c>
      <c r="BG28" s="8">
        <f t="shared" si="8"/>
        <v>-80.893531410751052</v>
      </c>
      <c r="BJ28">
        <v>7.7134914041767697</v>
      </c>
      <c r="BK28">
        <v>2.6154738618827098</v>
      </c>
      <c r="BL28" s="8">
        <f t="shared" si="9"/>
        <v>-81.5345261381173</v>
      </c>
      <c r="CN28">
        <v>11.8772014537902</v>
      </c>
      <c r="CO28">
        <v>0.88094212962962704</v>
      </c>
      <c r="CP28">
        <f t="shared" si="16"/>
        <v>0.71647391355100776</v>
      </c>
      <c r="CQ28">
        <f t="shared" si="17"/>
        <v>11.92881257971109</v>
      </c>
    </row>
    <row r="29" spans="14:113" x14ac:dyDescent="0.25">
      <c r="N29">
        <v>4.6091880980570998</v>
      </c>
      <c r="O29">
        <v>0.61074435667009397</v>
      </c>
      <c r="Q29" t="s">
        <v>157</v>
      </c>
      <c r="R29">
        <f t="shared" si="22"/>
        <v>24</v>
      </c>
      <c r="S29" t="s">
        <v>148</v>
      </c>
      <c r="T29">
        <f t="shared" si="23"/>
        <v>4.6091880980570998</v>
      </c>
      <c r="U29" t="s">
        <v>148</v>
      </c>
      <c r="V29">
        <f t="shared" si="3"/>
        <v>-83.539255643329909</v>
      </c>
      <c r="W29" t="s">
        <v>148</v>
      </c>
      <c r="X29">
        <v>0</v>
      </c>
      <c r="AM29" t="s">
        <v>104</v>
      </c>
      <c r="AN29">
        <v>1.1732357253086301</v>
      </c>
      <c r="AS29" s="3">
        <v>2.6558233497429602</v>
      </c>
      <c r="AT29" s="3">
        <v>4.5384580439814703</v>
      </c>
      <c r="AU29" s="8">
        <f t="shared" si="4"/>
        <v>-79.611541956018542</v>
      </c>
      <c r="AV29">
        <f t="shared" si="5"/>
        <v>4.5111849588930735</v>
      </c>
      <c r="AW29" s="9">
        <f t="shared" si="6"/>
        <v>-6.0456588095844721E-3</v>
      </c>
      <c r="AY29" s="2">
        <v>5.4101603469999997</v>
      </c>
      <c r="AZ29" s="2">
        <v>-81.632932109999999</v>
      </c>
      <c r="BA29" s="2">
        <f t="shared" si="7"/>
        <v>2.517067890000007</v>
      </c>
      <c r="BE29">
        <v>6.2981111463661703</v>
      </c>
      <c r="BF29">
        <v>2.5673992573302402</v>
      </c>
      <c r="BG29" s="8">
        <f t="shared" si="8"/>
        <v>-81.582600742669769</v>
      </c>
      <c r="BJ29">
        <v>8.0585502480673803</v>
      </c>
      <c r="BK29">
        <v>1.67321161265431</v>
      </c>
      <c r="BL29" s="8">
        <f t="shared" si="9"/>
        <v>-82.476788387345692</v>
      </c>
      <c r="CN29">
        <v>12.5443152186454</v>
      </c>
      <c r="CO29">
        <v>1.0424728009259201</v>
      </c>
      <c r="CP29">
        <f t="shared" si="16"/>
        <v>0.68639123903842936</v>
      </c>
      <c r="CQ29">
        <f t="shared" si="17"/>
        <v>12.615203818749519</v>
      </c>
    </row>
    <row r="30" spans="14:113" x14ac:dyDescent="0.25">
      <c r="N30">
        <v>4.9283057394072296</v>
      </c>
      <c r="O30">
        <v>0.25398148327866199</v>
      </c>
      <c r="Q30" t="s">
        <v>157</v>
      </c>
      <c r="R30">
        <f t="shared" si="22"/>
        <v>25</v>
      </c>
      <c r="S30" t="s">
        <v>148</v>
      </c>
      <c r="T30">
        <f t="shared" si="23"/>
        <v>4.9283057394072296</v>
      </c>
      <c r="U30" t="s">
        <v>148</v>
      </c>
      <c r="V30">
        <f t="shared" si="3"/>
        <v>-83.896018516721341</v>
      </c>
      <c r="W30" t="s">
        <v>148</v>
      </c>
      <c r="X30">
        <v>0</v>
      </c>
      <c r="AM30" t="s">
        <v>41</v>
      </c>
      <c r="AN30">
        <v>0.50019126157407001</v>
      </c>
      <c r="AS30" s="3">
        <v>3.1989715299411601</v>
      </c>
      <c r="AT30" s="3">
        <v>4.2980850212191299</v>
      </c>
      <c r="AU30" s="8">
        <f t="shared" si="4"/>
        <v>-79.851914978780883</v>
      </c>
      <c r="AV30">
        <f t="shared" si="5"/>
        <v>4.2830695690879574</v>
      </c>
      <c r="AW30" s="9">
        <f t="shared" si="6"/>
        <v>-3.5057689091820923E-3</v>
      </c>
      <c r="AY30" s="2">
        <v>5.3451336219999996</v>
      </c>
      <c r="AZ30" s="2">
        <v>-81.546765089999994</v>
      </c>
      <c r="BA30" s="2">
        <f t="shared" si="7"/>
        <v>2.6032349100000118</v>
      </c>
      <c r="BE30">
        <v>6.7134597547530204</v>
      </c>
      <c r="BF30">
        <v>1.7821807163065799</v>
      </c>
      <c r="BG30" s="8">
        <f t="shared" si="8"/>
        <v>-82.367819283693422</v>
      </c>
      <c r="BJ30">
        <v>8.1543999269258904</v>
      </c>
      <c r="BK30">
        <v>0.76940904706789703</v>
      </c>
      <c r="BL30" s="8">
        <f t="shared" si="9"/>
        <v>-83.38059095293211</v>
      </c>
      <c r="CN30">
        <v>13.0964093688704</v>
      </c>
      <c r="CO30">
        <v>1.1347760416666599</v>
      </c>
      <c r="CP30">
        <f t="shared" si="16"/>
        <v>0.55975694632930517</v>
      </c>
      <c r="CQ30">
        <f t="shared" si="17"/>
        <v>13.174960765078824</v>
      </c>
    </row>
    <row r="31" spans="14:113" x14ac:dyDescent="0.25">
      <c r="N31">
        <v>5.2875452728013803</v>
      </c>
      <c r="O31">
        <v>-0.22190873624347399</v>
      </c>
      <c r="Q31" t="s">
        <v>157</v>
      </c>
      <c r="R31">
        <f t="shared" si="22"/>
        <v>26</v>
      </c>
      <c r="S31" t="s">
        <v>148</v>
      </c>
      <c r="T31">
        <f t="shared" si="23"/>
        <v>5.2875452728013803</v>
      </c>
      <c r="U31" t="s">
        <v>148</v>
      </c>
      <c r="V31">
        <f t="shared" si="3"/>
        <v>-84.371908736243483</v>
      </c>
      <c r="W31" t="s">
        <v>148</v>
      </c>
      <c r="X31">
        <v>0</v>
      </c>
      <c r="AM31" t="s">
        <v>105</v>
      </c>
      <c r="AN31">
        <v>0.179693897890944</v>
      </c>
      <c r="AS31" s="3">
        <v>3.6941948707101</v>
      </c>
      <c r="AT31" s="3">
        <v>4.0256622620884697</v>
      </c>
      <c r="AU31" s="8">
        <f t="shared" si="4"/>
        <v>-80.124337737911532</v>
      </c>
      <c r="AV31">
        <f t="shared" si="5"/>
        <v>4.0238280152761199</v>
      </c>
      <c r="AW31" s="9">
        <f t="shared" si="6"/>
        <v>-4.5584622538195489E-4</v>
      </c>
      <c r="AY31" s="2">
        <v>5.2784233370000004</v>
      </c>
      <c r="AZ31" s="2">
        <v>-81.462266310000004</v>
      </c>
      <c r="BA31" s="2">
        <f t="shared" si="7"/>
        <v>2.6877336900000017</v>
      </c>
      <c r="BE31">
        <v>6.8572342730407803</v>
      </c>
      <c r="BF31">
        <v>1.02901191165123</v>
      </c>
      <c r="BG31" s="8">
        <f t="shared" si="8"/>
        <v>-83.120988088348781</v>
      </c>
      <c r="BJ31">
        <v>8.1927397984692902</v>
      </c>
      <c r="BK31">
        <v>0.42327189429011902</v>
      </c>
      <c r="BL31" s="8">
        <f t="shared" si="9"/>
        <v>-83.726728105709881</v>
      </c>
      <c r="CM31" t="s">
        <v>64</v>
      </c>
      <c r="CN31">
        <v>13.5334839044652</v>
      </c>
      <c r="CO31">
        <v>1.1578518518518399</v>
      </c>
      <c r="CP31">
        <f t="shared" si="16"/>
        <v>0.4376832675361399</v>
      </c>
      <c r="CQ31">
        <f t="shared" si="17"/>
        <v>13.612644032614964</v>
      </c>
    </row>
    <row r="32" spans="14:113" x14ac:dyDescent="0.25">
      <c r="N32">
        <v>-5.24593738475573</v>
      </c>
      <c r="O32">
        <v>-0.37397566041031799</v>
      </c>
      <c r="Q32" t="s">
        <v>157</v>
      </c>
      <c r="R32">
        <f t="shared" si="22"/>
        <v>27</v>
      </c>
      <c r="S32" t="s">
        <v>148</v>
      </c>
      <c r="T32">
        <f t="shared" si="23"/>
        <v>-5.24593738475573</v>
      </c>
      <c r="U32" t="s">
        <v>148</v>
      </c>
      <c r="V32">
        <f t="shared" si="3"/>
        <v>-84.523975660410329</v>
      </c>
      <c r="W32" t="s">
        <v>148</v>
      </c>
      <c r="X32">
        <v>0</v>
      </c>
      <c r="AS32" s="3">
        <v>4.3651426227196399</v>
      </c>
      <c r="AT32" s="3">
        <v>3.6090156893004002</v>
      </c>
      <c r="AU32" s="8">
        <f t="shared" si="4"/>
        <v>-80.540984310699599</v>
      </c>
      <c r="AV32">
        <f t="shared" si="5"/>
        <v>3.5749065470630867</v>
      </c>
      <c r="AW32" s="9">
        <f t="shared" si="6"/>
        <v>-9.5412682228953102E-3</v>
      </c>
      <c r="AY32" s="2">
        <v>5.2096024569999999</v>
      </c>
      <c r="AZ32" s="2">
        <v>-81.378853309999997</v>
      </c>
      <c r="BA32" s="2">
        <f t="shared" si="7"/>
        <v>2.771146690000009</v>
      </c>
      <c r="CM32" t="s">
        <v>65</v>
      </c>
      <c r="CN32">
        <v>13.855538825429701</v>
      </c>
      <c r="CO32">
        <v>1.25015509259258</v>
      </c>
      <c r="CP32">
        <f t="shared" si="16"/>
        <v>0.33502128345628107</v>
      </c>
      <c r="CQ32">
        <f>CP32+CQ31</f>
        <v>13.947665316071246</v>
      </c>
    </row>
    <row r="33" spans="14:53" x14ac:dyDescent="0.25">
      <c r="N33">
        <v>-3.8512063042254803E-2</v>
      </c>
      <c r="O33">
        <v>-0.39750393043613202</v>
      </c>
      <c r="Q33" t="s">
        <v>157</v>
      </c>
      <c r="R33">
        <f t="shared" si="22"/>
        <v>28</v>
      </c>
      <c r="S33" t="s">
        <v>148</v>
      </c>
      <c r="T33">
        <f t="shared" si="23"/>
        <v>-3.8512063042254803E-2</v>
      </c>
      <c r="U33" t="s">
        <v>148</v>
      </c>
      <c r="V33">
        <f t="shared" si="3"/>
        <v>-84.547503930436136</v>
      </c>
      <c r="W33" t="s">
        <v>148</v>
      </c>
      <c r="X33">
        <v>0</v>
      </c>
      <c r="AS33" s="3">
        <v>4.89231585644142</v>
      </c>
      <c r="AT33" s="3">
        <v>3.14429451195987</v>
      </c>
      <c r="AU33" s="8">
        <f t="shared" si="4"/>
        <v>-81.005705488040135</v>
      </c>
      <c r="AV33">
        <f t="shared" si="5"/>
        <v>3.1146825204165332</v>
      </c>
      <c r="AW33" s="9">
        <f t="shared" si="6"/>
        <v>-9.5072262900736185E-3</v>
      </c>
      <c r="AY33" s="2">
        <v>5.1392993660000004</v>
      </c>
      <c r="AZ33" s="2">
        <v>-81.297241209999996</v>
      </c>
      <c r="BA33" s="2">
        <f t="shared" si="7"/>
        <v>2.85275879000001</v>
      </c>
    </row>
    <row r="34" spans="14:53" x14ac:dyDescent="0.25">
      <c r="AS34" s="3">
        <v>5.4194890901632</v>
      </c>
      <c r="AT34" s="3">
        <v>2.5994489936985499</v>
      </c>
      <c r="AU34" s="8">
        <f t="shared" si="4"/>
        <v>-81.550551006301461</v>
      </c>
      <c r="AV34">
        <f t="shared" si="5"/>
        <v>2.5043758739792108</v>
      </c>
      <c r="AW34" s="9">
        <f t="shared" si="6"/>
        <v>-3.7962799716752219E-2</v>
      </c>
      <c r="AY34" s="2">
        <v>5.0674543080000003</v>
      </c>
      <c r="AZ34" s="2">
        <v>-81.217281779999993</v>
      </c>
      <c r="BA34" s="2">
        <f t="shared" si="7"/>
        <v>2.9327182200000124</v>
      </c>
    </row>
    <row r="35" spans="14:53" x14ac:dyDescent="0.25">
      <c r="AS35" s="3">
        <v>5.8667875915028898</v>
      </c>
      <c r="AT35" s="3">
        <v>1.9584542663322999</v>
      </c>
      <c r="AU35" s="8">
        <f t="shared" si="4"/>
        <v>-82.191545733667709</v>
      </c>
      <c r="AV35">
        <f t="shared" si="5"/>
        <v>1.7570358464885576</v>
      </c>
      <c r="AW35" s="9">
        <f t="shared" si="6"/>
        <v>-0.11463535035228663</v>
      </c>
      <c r="AY35" s="2">
        <v>4.9936227649999996</v>
      </c>
      <c r="AZ35" s="2">
        <v>-81.138447970000001</v>
      </c>
      <c r="BA35" s="2">
        <f t="shared" si="7"/>
        <v>3.0115520300000043</v>
      </c>
    </row>
    <row r="36" spans="14:53" x14ac:dyDescent="0.25">
      <c r="AS36" s="3">
        <v>6.1703115745548303</v>
      </c>
      <c r="AT36" s="3">
        <v>1.2213103298611001</v>
      </c>
      <c r="AU36" s="8">
        <f t="shared" si="4"/>
        <v>-82.928689670138908</v>
      </c>
      <c r="AV36">
        <f t="shared" si="5"/>
        <v>0.88450399536096236</v>
      </c>
      <c r="AW36" s="9">
        <f t="shared" si="6"/>
        <v>-0.38078554338546372</v>
      </c>
      <c r="AY36" s="2">
        <v>4.9179285530000003</v>
      </c>
      <c r="AZ36" s="2">
        <v>-81.060867860000002</v>
      </c>
      <c r="BA36" s="2">
        <f t="shared" si="7"/>
        <v>3.0891321400000038</v>
      </c>
    </row>
    <row r="37" spans="14:53" x14ac:dyDescent="0.25">
      <c r="AS37" s="3">
        <v>6.1862865210312403</v>
      </c>
      <c r="AT37" s="3">
        <v>0.62839020704732096</v>
      </c>
      <c r="AU37" s="8">
        <f t="shared" si="4"/>
        <v>-83.521609792952688</v>
      </c>
      <c r="AV37">
        <f t="shared" si="5"/>
        <v>0.8110615102095281</v>
      </c>
      <c r="AW37" s="9">
        <f t="shared" si="6"/>
        <v>0.22522496859087318</v>
      </c>
      <c r="AY37" s="2">
        <v>4.8414200279999999</v>
      </c>
      <c r="AZ37" s="2">
        <v>-80.985545149999993</v>
      </c>
      <c r="BA37" s="2">
        <f t="shared" si="7"/>
        <v>3.1644548500000127</v>
      </c>
    </row>
    <row r="38" spans="14:53" x14ac:dyDescent="0.25">
      <c r="AS38" s="3">
        <v>6.1543366280784104</v>
      </c>
      <c r="AT38" s="3">
        <v>0.24379337062756701</v>
      </c>
      <c r="AU38" s="8">
        <f t="shared" si="4"/>
        <v>-83.906206629372434</v>
      </c>
      <c r="AV38">
        <f t="shared" si="5"/>
        <v>0.95213017999687355</v>
      </c>
      <c r="AW38" s="9">
        <f t="shared" si="6"/>
        <v>0.74394953993752455</v>
      </c>
      <c r="AY38" s="2">
        <v>4.7630450069999997</v>
      </c>
      <c r="AZ38" s="2">
        <v>-80.911382290000006</v>
      </c>
      <c r="BA38" s="2">
        <f t="shared" si="7"/>
        <v>3.2386177099999998</v>
      </c>
    </row>
    <row r="39" spans="14:53" x14ac:dyDescent="0.25">
      <c r="AY39" s="2">
        <v>4.6829008520000004</v>
      </c>
      <c r="AZ39" s="2">
        <v>-80.838471839999997</v>
      </c>
      <c r="BA39" s="2">
        <f t="shared" si="7"/>
        <v>3.3115281600000088</v>
      </c>
    </row>
    <row r="40" spans="14:53" x14ac:dyDescent="0.25">
      <c r="AY40" s="2">
        <v>4.601698055</v>
      </c>
      <c r="AZ40" s="2">
        <v>-80.767421769999999</v>
      </c>
      <c r="BA40" s="2">
        <f t="shared" si="7"/>
        <v>3.3825782300000071</v>
      </c>
    </row>
    <row r="41" spans="14:53" x14ac:dyDescent="0.25">
      <c r="AY41" s="2">
        <v>4.5192426880000003</v>
      </c>
      <c r="AZ41" s="2">
        <v>-80.698004130000001</v>
      </c>
      <c r="BA41" s="2">
        <f t="shared" si="7"/>
        <v>3.4519958700000046</v>
      </c>
    </row>
    <row r="42" spans="14:53" x14ac:dyDescent="0.25">
      <c r="AY42" s="2">
        <v>4.4354346649999998</v>
      </c>
      <c r="AZ42" s="2">
        <v>-80.63009821</v>
      </c>
      <c r="BA42" s="2">
        <f t="shared" si="7"/>
        <v>3.5199017900000058</v>
      </c>
    </row>
    <row r="43" spans="14:53" x14ac:dyDescent="0.25">
      <c r="AY43" s="2">
        <v>4.3506314039999996</v>
      </c>
      <c r="AZ43" s="2">
        <v>-80.563951399999993</v>
      </c>
      <c r="BA43" s="2">
        <f t="shared" si="7"/>
        <v>3.5860486000000122</v>
      </c>
    </row>
    <row r="44" spans="14:53" x14ac:dyDescent="0.25">
      <c r="AY44" s="2">
        <v>4.2645152819999996</v>
      </c>
      <c r="AZ44" s="2">
        <v>-80.499277829999997</v>
      </c>
      <c r="BA44" s="2">
        <f t="shared" si="7"/>
        <v>3.6507221700000088</v>
      </c>
    </row>
    <row r="45" spans="14:53" x14ac:dyDescent="0.25">
      <c r="AY45" s="2">
        <v>4.1769419729999999</v>
      </c>
      <c r="AZ45" s="2">
        <v>-80.435955849999999</v>
      </c>
      <c r="BA45" s="2">
        <f t="shared" si="7"/>
        <v>3.7140441500000065</v>
      </c>
    </row>
    <row r="46" spans="14:53" x14ac:dyDescent="0.25">
      <c r="AY46" s="2">
        <v>4.0881202219999997</v>
      </c>
      <c r="AZ46" s="2">
        <v>-80.374124030000004</v>
      </c>
      <c r="BA46" s="2">
        <f t="shared" si="7"/>
        <v>3.7758759700000013</v>
      </c>
    </row>
    <row r="47" spans="14:53" x14ac:dyDescent="0.25">
      <c r="AY47" s="2">
        <v>3.9987038109999999</v>
      </c>
      <c r="AZ47" s="2">
        <v>-80.314194909999998</v>
      </c>
      <c r="BA47" s="2">
        <f t="shared" si="7"/>
        <v>3.835805090000008</v>
      </c>
    </row>
    <row r="48" spans="14:53" x14ac:dyDescent="0.25">
      <c r="AY48" s="2">
        <v>3.907938455</v>
      </c>
      <c r="AZ48" s="2">
        <v>-80.255628909999999</v>
      </c>
      <c r="BA48" s="2">
        <f t="shared" si="7"/>
        <v>3.894371090000007</v>
      </c>
    </row>
    <row r="49" spans="51:53" x14ac:dyDescent="0.25">
      <c r="AY49" s="2">
        <v>3.816627649</v>
      </c>
      <c r="AZ49" s="2">
        <v>-80.198913559999994</v>
      </c>
      <c r="BA49" s="2">
        <f t="shared" si="7"/>
        <v>3.9510864400000116</v>
      </c>
    </row>
    <row r="50" spans="51:53" x14ac:dyDescent="0.25">
      <c r="AY50" s="2">
        <v>3.7240402110000002</v>
      </c>
      <c r="AZ50" s="2">
        <v>-80.143564960000006</v>
      </c>
      <c r="BA50" s="2">
        <f t="shared" si="7"/>
        <v>4.0064350399999995</v>
      </c>
    </row>
    <row r="51" spans="51:53" x14ac:dyDescent="0.25">
      <c r="AY51" s="2">
        <v>3.6305696859999999</v>
      </c>
      <c r="AZ51" s="2">
        <v>-80.089804259999994</v>
      </c>
      <c r="BA51" s="2">
        <f t="shared" si="7"/>
        <v>4.0601957400000117</v>
      </c>
    </row>
    <row r="52" spans="51:53" x14ac:dyDescent="0.25">
      <c r="AY52" s="2">
        <v>3.5361948289999998</v>
      </c>
      <c r="AZ52" s="2">
        <v>-80.037595629999998</v>
      </c>
      <c r="BA52" s="2">
        <f t="shared" si="7"/>
        <v>4.1124043700000072</v>
      </c>
    </row>
    <row r="53" spans="51:53" x14ac:dyDescent="0.25">
      <c r="AY53" s="2">
        <v>3.4406346110000001</v>
      </c>
      <c r="AZ53" s="2">
        <v>-79.986772939999994</v>
      </c>
      <c r="BA53" s="2">
        <f t="shared" si="7"/>
        <v>4.1632270600000112</v>
      </c>
    </row>
    <row r="54" spans="51:53" x14ac:dyDescent="0.25">
      <c r="AY54" s="2">
        <v>3.3442342030000001</v>
      </c>
      <c r="AZ54" s="2">
        <v>-79.937509770000005</v>
      </c>
      <c r="BA54" s="2">
        <f t="shared" si="7"/>
        <v>4.2124902300000002</v>
      </c>
    </row>
    <row r="55" spans="51:53" x14ac:dyDescent="0.25">
      <c r="AY55" s="2">
        <v>3.2473974769999998</v>
      </c>
      <c r="AZ55" s="2">
        <v>-79.889982209999999</v>
      </c>
      <c r="BA55" s="2">
        <f t="shared" si="7"/>
        <v>4.2600177900000062</v>
      </c>
    </row>
    <row r="56" spans="51:53" x14ac:dyDescent="0.25">
      <c r="AY56" s="2">
        <v>3.1499887050000002</v>
      </c>
      <c r="AZ56" s="2">
        <v>-79.844088740000004</v>
      </c>
      <c r="BA56" s="2">
        <f t="shared" si="7"/>
        <v>4.305911260000002</v>
      </c>
    </row>
    <row r="57" spans="51:53" x14ac:dyDescent="0.25">
      <c r="AY57" s="2">
        <v>3.051524471</v>
      </c>
      <c r="AZ57" s="2">
        <v>-79.799587970000005</v>
      </c>
      <c r="BA57" s="2">
        <f t="shared" si="7"/>
        <v>4.3504120300000011</v>
      </c>
    </row>
    <row r="58" spans="51:53" x14ac:dyDescent="0.25">
      <c r="AY58" s="2">
        <v>2.9530652559999999</v>
      </c>
      <c r="AZ58" s="2">
        <v>-79.756931989999998</v>
      </c>
      <c r="BA58" s="2">
        <f t="shared" si="7"/>
        <v>4.3930680100000075</v>
      </c>
    </row>
    <row r="59" spans="51:53" x14ac:dyDescent="0.25">
      <c r="AY59" s="2">
        <v>2.85378138</v>
      </c>
      <c r="AZ59" s="2">
        <v>-79.715730440000002</v>
      </c>
      <c r="BA59" s="2">
        <f t="shared" si="7"/>
        <v>4.4342695600000042</v>
      </c>
    </row>
    <row r="60" spans="51:53" x14ac:dyDescent="0.25">
      <c r="AY60" s="2">
        <v>2.7537541330000002</v>
      </c>
      <c r="AZ60" s="2">
        <v>-79.676009359999995</v>
      </c>
      <c r="BA60" s="2">
        <f t="shared" si="7"/>
        <v>4.4739906400000109</v>
      </c>
    </row>
    <row r="61" spans="51:53" x14ac:dyDescent="0.25">
      <c r="AY61" s="2">
        <v>2.6527902120000002</v>
      </c>
      <c r="AZ61" s="2">
        <v>-79.63768915</v>
      </c>
      <c r="BA61" s="2">
        <f t="shared" si="7"/>
        <v>4.5123108500000058</v>
      </c>
    </row>
    <row r="62" spans="51:53" x14ac:dyDescent="0.25">
      <c r="AY62" s="2">
        <v>2.5516684000000001</v>
      </c>
      <c r="AZ62" s="2">
        <v>-79.601049250000003</v>
      </c>
      <c r="BA62" s="2">
        <f t="shared" si="7"/>
        <v>4.548950750000003</v>
      </c>
    </row>
    <row r="63" spans="51:53" x14ac:dyDescent="0.25">
      <c r="AY63" s="2">
        <v>2.449847535</v>
      </c>
      <c r="AZ63" s="2">
        <v>-79.565873460000006</v>
      </c>
      <c r="BA63" s="2">
        <f t="shared" si="7"/>
        <v>4.5841265399999997</v>
      </c>
    </row>
    <row r="64" spans="51:53" x14ac:dyDescent="0.25">
      <c r="AY64" s="2">
        <v>2.347195379</v>
      </c>
      <c r="AZ64" s="2">
        <v>-79.532115009999998</v>
      </c>
      <c r="BA64" s="2">
        <f t="shared" si="7"/>
        <v>4.6178849900000074</v>
      </c>
    </row>
    <row r="65" spans="51:53" x14ac:dyDescent="0.25">
      <c r="AY65" s="2">
        <v>2.2440537780000001</v>
      </c>
      <c r="AZ65" s="2">
        <v>-79.499881819999999</v>
      </c>
      <c r="BA65" s="2">
        <f t="shared" si="7"/>
        <v>4.6501181800000069</v>
      </c>
    </row>
    <row r="66" spans="51:53" x14ac:dyDescent="0.25">
      <c r="AY66" s="2">
        <v>2.1406970539999999</v>
      </c>
      <c r="AZ66" s="2">
        <v>-79.469242010000002</v>
      </c>
      <c r="BA66" s="2">
        <f t="shared" si="7"/>
        <v>4.6807579900000036</v>
      </c>
    </row>
    <row r="67" spans="51:53" x14ac:dyDescent="0.25">
      <c r="AY67" s="2">
        <v>2.0367474290000001</v>
      </c>
      <c r="AZ67" s="2">
        <v>-79.440070379999995</v>
      </c>
      <c r="BA67" s="2">
        <f t="shared" si="7"/>
        <v>4.7099296200000111</v>
      </c>
    </row>
    <row r="68" spans="51:53" x14ac:dyDescent="0.25">
      <c r="AY68" s="2">
        <v>1.9326377830000001</v>
      </c>
      <c r="AZ68" s="2">
        <v>-79.412475850000007</v>
      </c>
      <c r="BA68" s="2">
        <f t="shared" si="7"/>
        <v>4.7375241499999987</v>
      </c>
    </row>
    <row r="69" spans="51:53" x14ac:dyDescent="0.25">
      <c r="AY69" s="2">
        <v>1.82841276</v>
      </c>
      <c r="AZ69" s="2">
        <v>-79.386448419999994</v>
      </c>
      <c r="BA69" s="2">
        <f t="shared" si="7"/>
        <v>4.7635515800000121</v>
      </c>
    </row>
    <row r="70" spans="51:53" x14ac:dyDescent="0.25">
      <c r="AY70" s="2">
        <v>1.723735231</v>
      </c>
      <c r="AZ70" s="2">
        <v>-79.361890720000005</v>
      </c>
      <c r="BA70" s="2">
        <f t="shared" si="7"/>
        <v>4.7881092800000005</v>
      </c>
    </row>
    <row r="71" spans="51:53" x14ac:dyDescent="0.25">
      <c r="AY71" s="2">
        <v>1.6187753110000001</v>
      </c>
      <c r="AZ71" s="2">
        <v>-79.338834950000006</v>
      </c>
      <c r="BA71" s="2">
        <f t="shared" ref="BA71:BA134" si="25">AZ71+84.15</f>
        <v>4.8111650499999996</v>
      </c>
    </row>
    <row r="72" spans="51:53" x14ac:dyDescent="0.25">
      <c r="AY72" s="2">
        <v>1.5133564289999999</v>
      </c>
      <c r="AZ72" s="2">
        <v>-79.31723633</v>
      </c>
      <c r="BA72" s="2">
        <f t="shared" si="25"/>
        <v>4.8327636700000056</v>
      </c>
    </row>
    <row r="73" spans="51:53" x14ac:dyDescent="0.25">
      <c r="AY73" s="2">
        <v>1.407707171</v>
      </c>
      <c r="AZ73" s="2">
        <v>-79.297136080000001</v>
      </c>
      <c r="BA73" s="2">
        <f t="shared" si="25"/>
        <v>4.8528639200000043</v>
      </c>
    </row>
    <row r="74" spans="51:53" x14ac:dyDescent="0.25">
      <c r="AY74" s="2">
        <v>1.301812274</v>
      </c>
      <c r="AZ74" s="2">
        <v>-79.278522519999996</v>
      </c>
      <c r="BA74" s="2">
        <f t="shared" si="25"/>
        <v>4.87147748000001</v>
      </c>
    </row>
    <row r="75" spans="51:53" x14ac:dyDescent="0.25">
      <c r="AY75" s="2">
        <v>1.195533671</v>
      </c>
      <c r="AZ75" s="2">
        <v>-79.261367419999999</v>
      </c>
      <c r="BA75" s="2">
        <f t="shared" si="25"/>
        <v>4.8886325800000066</v>
      </c>
    </row>
    <row r="76" spans="51:53" x14ac:dyDescent="0.25">
      <c r="AY76" s="2">
        <v>1.088956977</v>
      </c>
      <c r="AZ76" s="2">
        <v>-79.245683209999996</v>
      </c>
      <c r="BA76" s="2">
        <f t="shared" si="25"/>
        <v>4.90431679000001</v>
      </c>
    </row>
    <row r="77" spans="51:53" x14ac:dyDescent="0.25">
      <c r="AY77" s="2">
        <v>0.98204492799999998</v>
      </c>
      <c r="AZ77" s="2">
        <v>-79.231463360000006</v>
      </c>
      <c r="BA77" s="2">
        <f t="shared" si="25"/>
        <v>4.9185366399999992</v>
      </c>
    </row>
    <row r="78" spans="51:53" x14ac:dyDescent="0.25">
      <c r="AY78" s="2">
        <v>0.87499541359999999</v>
      </c>
      <c r="AZ78" s="2">
        <v>-79.218731109999993</v>
      </c>
      <c r="BA78" s="2">
        <f t="shared" si="25"/>
        <v>4.9312688900000126</v>
      </c>
    </row>
    <row r="79" spans="51:53" x14ac:dyDescent="0.25">
      <c r="AY79" s="2">
        <v>0.76770763009999998</v>
      </c>
      <c r="AZ79" s="2">
        <v>-79.207470740000005</v>
      </c>
      <c r="BA79" s="2">
        <f t="shared" si="25"/>
        <v>4.9425292600000006</v>
      </c>
    </row>
    <row r="80" spans="51:53" x14ac:dyDescent="0.25">
      <c r="AY80" s="2">
        <v>0.66015733320000003</v>
      </c>
      <c r="AZ80" s="2">
        <v>-79.197679960000002</v>
      </c>
      <c r="BA80" s="2">
        <f t="shared" si="25"/>
        <v>4.9523200400000036</v>
      </c>
    </row>
    <row r="81" spans="51:53" x14ac:dyDescent="0.25">
      <c r="AY81" s="2">
        <v>0.55262384180000002</v>
      </c>
      <c r="AZ81" s="2">
        <v>-79.189380479999997</v>
      </c>
      <c r="BA81" s="2">
        <f t="shared" si="25"/>
        <v>4.9606195200000087</v>
      </c>
    </row>
    <row r="82" spans="51:53" x14ac:dyDescent="0.25">
      <c r="AY82" s="2">
        <v>0.44498225699999999</v>
      </c>
      <c r="AZ82" s="2">
        <v>-79.182557099999997</v>
      </c>
      <c r="BA82" s="2">
        <f t="shared" si="25"/>
        <v>4.9674429000000089</v>
      </c>
    </row>
    <row r="83" spans="51:53" x14ac:dyDescent="0.25">
      <c r="AY83" s="2">
        <v>0.33715069669999997</v>
      </c>
      <c r="AZ83" s="2">
        <v>-79.177204669999995</v>
      </c>
      <c r="BA83" s="2">
        <f t="shared" si="25"/>
        <v>4.9727953300000109</v>
      </c>
    </row>
    <row r="84" spans="51:53" x14ac:dyDescent="0.25">
      <c r="AY84" s="2">
        <v>0.2292589105</v>
      </c>
      <c r="AZ84" s="2">
        <v>-79.173329989999999</v>
      </c>
      <c r="BA84" s="2">
        <f t="shared" si="25"/>
        <v>4.9766700100000065</v>
      </c>
    </row>
    <row r="85" spans="51:53" x14ac:dyDescent="0.25">
      <c r="AY85" s="2">
        <v>0.1214581969</v>
      </c>
      <c r="AZ85" s="2">
        <v>-79.170934399999993</v>
      </c>
      <c r="BA85" s="2">
        <f t="shared" si="25"/>
        <v>4.9790656000000126</v>
      </c>
    </row>
    <row r="86" spans="51:53" x14ac:dyDescent="0.25">
      <c r="AY86" s="2">
        <v>1.353884094E-2</v>
      </c>
      <c r="AZ86" s="2">
        <v>-79.170011610000003</v>
      </c>
      <c r="BA86" s="2">
        <f t="shared" si="25"/>
        <v>4.9799883900000026</v>
      </c>
    </row>
    <row r="87" spans="51:53" x14ac:dyDescent="0.25">
      <c r="AY87" s="2">
        <v>-9.4395960230000006E-2</v>
      </c>
      <c r="AZ87" s="2">
        <v>-79.170564380000002</v>
      </c>
      <c r="BA87" s="2">
        <f t="shared" si="25"/>
        <v>4.9794356200000038</v>
      </c>
    </row>
    <row r="88" spans="51:53" x14ac:dyDescent="0.25">
      <c r="AY88" s="2">
        <v>-0.2023521546</v>
      </c>
      <c r="AZ88" s="2">
        <v>-79.172594020000005</v>
      </c>
      <c r="BA88" s="2">
        <f t="shared" si="25"/>
        <v>4.9774059800000003</v>
      </c>
    </row>
    <row r="89" spans="51:53" x14ac:dyDescent="0.25">
      <c r="AY89" s="2">
        <v>-0.3101718832</v>
      </c>
      <c r="AZ89" s="2">
        <v>-79.176097069999997</v>
      </c>
      <c r="BA89" s="2">
        <f t="shared" si="25"/>
        <v>4.9739029300000084</v>
      </c>
    </row>
    <row r="90" spans="51:53" x14ac:dyDescent="0.25">
      <c r="AY90" s="2">
        <v>-0.41807574949999998</v>
      </c>
      <c r="AZ90" s="2">
        <v>-79.181082779999997</v>
      </c>
      <c r="BA90" s="2">
        <f t="shared" si="25"/>
        <v>4.9689172200000087</v>
      </c>
    </row>
    <row r="91" spans="51:53" x14ac:dyDescent="0.25">
      <c r="AY91" s="2">
        <v>-0.52579542550000002</v>
      </c>
      <c r="AZ91" s="2">
        <v>-79.187541139999993</v>
      </c>
      <c r="BA91" s="2">
        <f t="shared" si="25"/>
        <v>4.9624588600000124</v>
      </c>
    </row>
    <row r="92" spans="51:53" x14ac:dyDescent="0.25">
      <c r="AY92" s="2">
        <v>-0.63332121649999995</v>
      </c>
      <c r="AZ92" s="2">
        <v>-79.195469560000006</v>
      </c>
      <c r="BA92" s="2">
        <f t="shared" si="25"/>
        <v>4.9545304399999992</v>
      </c>
    </row>
    <row r="93" spans="51:53" x14ac:dyDescent="0.25">
      <c r="AY93" s="2">
        <v>-0.74087099209999996</v>
      </c>
      <c r="AZ93" s="2">
        <v>-79.2048877</v>
      </c>
      <c r="BA93" s="2">
        <f t="shared" si="25"/>
        <v>4.9451123000000052</v>
      </c>
    </row>
    <row r="94" spans="51:53" x14ac:dyDescent="0.25">
      <c r="AY94" s="2">
        <v>-0.84836221339999995</v>
      </c>
      <c r="AZ94" s="2">
        <v>-79.215796109999999</v>
      </c>
      <c r="BA94" s="2">
        <f t="shared" si="25"/>
        <v>4.9342038900000063</v>
      </c>
    </row>
    <row r="95" spans="51:53" x14ac:dyDescent="0.25">
      <c r="AY95" s="2">
        <v>-0.95557232609999998</v>
      </c>
      <c r="AZ95" s="2">
        <v>-79.228174989999999</v>
      </c>
      <c r="BA95" s="2">
        <f t="shared" si="25"/>
        <v>4.9218250100000063</v>
      </c>
    </row>
    <row r="96" spans="51:53" x14ac:dyDescent="0.25">
      <c r="AY96" s="2">
        <v>-1.06252551</v>
      </c>
      <c r="AZ96" s="2">
        <v>-79.242027149999998</v>
      </c>
      <c r="BA96" s="2">
        <f t="shared" si="25"/>
        <v>4.9079728500000073</v>
      </c>
    </row>
    <row r="97" spans="51:53" x14ac:dyDescent="0.25">
      <c r="AY97" s="2">
        <v>-1.1694369570000001</v>
      </c>
      <c r="AZ97" s="2">
        <v>-79.257386890000006</v>
      </c>
      <c r="BA97" s="2">
        <f t="shared" si="25"/>
        <v>4.8926131099999992</v>
      </c>
    </row>
    <row r="98" spans="51:53" x14ac:dyDescent="0.25">
      <c r="AY98" s="2">
        <v>-1.275993315</v>
      </c>
      <c r="AZ98" s="2">
        <v>-79.274214979999996</v>
      </c>
      <c r="BA98" s="2">
        <f t="shared" si="25"/>
        <v>4.8757850200000092</v>
      </c>
    </row>
    <row r="99" spans="51:53" x14ac:dyDescent="0.25">
      <c r="AY99" s="2">
        <v>-1.382461795</v>
      </c>
      <c r="AZ99" s="2">
        <v>-79.292559920000002</v>
      </c>
      <c r="BA99" s="2">
        <f t="shared" si="25"/>
        <v>4.8574400800000035</v>
      </c>
    </row>
    <row r="100" spans="51:53" x14ac:dyDescent="0.25">
      <c r="AY100" s="2">
        <v>-1.4885514559999999</v>
      </c>
      <c r="AZ100" s="2">
        <v>-79.312378820000006</v>
      </c>
      <c r="BA100" s="2">
        <f t="shared" si="25"/>
        <v>4.8376211799999993</v>
      </c>
    </row>
    <row r="101" spans="51:53" x14ac:dyDescent="0.25">
      <c r="AY101" s="2">
        <v>-1.59421097</v>
      </c>
      <c r="AZ101" s="2">
        <v>-79.333663389999998</v>
      </c>
      <c r="BA101" s="2">
        <f t="shared" si="25"/>
        <v>4.8163366100000076</v>
      </c>
    </row>
    <row r="102" spans="51:53" x14ac:dyDescent="0.25">
      <c r="AY102" s="2">
        <v>-1.699732298</v>
      </c>
      <c r="AZ102" s="2">
        <v>-79.356480520000005</v>
      </c>
      <c r="BA102" s="2">
        <f t="shared" si="25"/>
        <v>4.7935194800000005</v>
      </c>
    </row>
    <row r="103" spans="51:53" x14ac:dyDescent="0.25">
      <c r="AY103" s="2">
        <v>-1.8047656940000001</v>
      </c>
      <c r="AZ103" s="2">
        <v>-79.380762950000005</v>
      </c>
      <c r="BA103" s="2">
        <f t="shared" si="25"/>
        <v>4.769237050000001</v>
      </c>
    </row>
    <row r="104" spans="51:53" x14ac:dyDescent="0.25">
      <c r="AY104" s="2">
        <v>-1.909358085</v>
      </c>
      <c r="AZ104" s="2">
        <v>-79.406524660000002</v>
      </c>
      <c r="BA104" s="2">
        <f t="shared" si="25"/>
        <v>4.7434753400000034</v>
      </c>
    </row>
    <row r="105" spans="51:53" x14ac:dyDescent="0.25">
      <c r="AY105" s="2">
        <v>-2.013418975</v>
      </c>
      <c r="AZ105" s="2">
        <v>-79.43374704</v>
      </c>
      <c r="BA105" s="2">
        <f t="shared" si="25"/>
        <v>4.7162529600000056</v>
      </c>
    </row>
    <row r="106" spans="51:53" x14ac:dyDescent="0.25">
      <c r="AY106" s="2">
        <v>-2.1169883380000001</v>
      </c>
      <c r="AZ106" s="2">
        <v>-79.462444579999996</v>
      </c>
      <c r="BA106" s="2">
        <f t="shared" si="25"/>
        <v>4.6875554200000096</v>
      </c>
    </row>
    <row r="107" spans="51:53" x14ac:dyDescent="0.25">
      <c r="AY107" s="2">
        <v>-2.2202782289999998</v>
      </c>
      <c r="AZ107" s="2">
        <v>-79.492687630000006</v>
      </c>
      <c r="BA107" s="2">
        <f t="shared" si="25"/>
        <v>4.6573123699999996</v>
      </c>
    </row>
    <row r="108" spans="51:53" x14ac:dyDescent="0.25">
      <c r="AY108" s="2">
        <v>-2.3229584019999998</v>
      </c>
      <c r="AZ108" s="2">
        <v>-79.524390019999998</v>
      </c>
      <c r="BA108" s="2">
        <f t="shared" si="25"/>
        <v>4.6256099800000072</v>
      </c>
    </row>
    <row r="109" spans="51:53" x14ac:dyDescent="0.25">
      <c r="AY109" s="2">
        <v>-2.4250163640000002</v>
      </c>
      <c r="AZ109" s="2">
        <v>-79.557551950000004</v>
      </c>
      <c r="BA109" s="2">
        <f t="shared" si="25"/>
        <v>4.5924480500000016</v>
      </c>
    </row>
    <row r="110" spans="51:53" x14ac:dyDescent="0.25">
      <c r="AY110" s="2">
        <v>-2.5272367550000001</v>
      </c>
      <c r="AZ110" s="2">
        <v>-79.592453300000003</v>
      </c>
      <c r="BA110" s="2">
        <f t="shared" si="25"/>
        <v>4.5575467000000032</v>
      </c>
    </row>
    <row r="111" spans="51:53" x14ac:dyDescent="0.25">
      <c r="AY111" s="2">
        <v>-2.6286752660000001</v>
      </c>
      <c r="AZ111" s="2">
        <v>-79.628794959999993</v>
      </c>
      <c r="BA111" s="2">
        <f t="shared" si="25"/>
        <v>4.5212050400000123</v>
      </c>
    </row>
    <row r="112" spans="51:53" x14ac:dyDescent="0.25">
      <c r="AY112" s="2">
        <v>-2.7292160970000001</v>
      </c>
      <c r="AZ112" s="2">
        <v>-79.666534040000002</v>
      </c>
      <c r="BA112" s="2">
        <f t="shared" si="25"/>
        <v>4.4834659600000037</v>
      </c>
    </row>
    <row r="113" spans="51:53" x14ac:dyDescent="0.25">
      <c r="AY113" s="2">
        <v>-2.8297249080000002</v>
      </c>
      <c r="AZ113" s="2">
        <v>-79.706015399999998</v>
      </c>
      <c r="BA113" s="2">
        <f t="shared" si="25"/>
        <v>4.4439846000000074</v>
      </c>
    </row>
    <row r="114" spans="51:53" x14ac:dyDescent="0.25">
      <c r="AY114" s="2">
        <v>-2.929697832</v>
      </c>
      <c r="AZ114" s="2">
        <v>-79.747073020000002</v>
      </c>
      <c r="BA114" s="2">
        <f t="shared" si="25"/>
        <v>4.4029269800000037</v>
      </c>
    </row>
    <row r="115" spans="51:53" x14ac:dyDescent="0.25">
      <c r="AY115" s="2">
        <v>-3.0286816459999999</v>
      </c>
      <c r="AZ115" s="2">
        <v>-79.789529529999996</v>
      </c>
      <c r="BA115" s="2">
        <f t="shared" si="25"/>
        <v>4.3604704700000099</v>
      </c>
    </row>
    <row r="116" spans="51:53" x14ac:dyDescent="0.25">
      <c r="AY116" s="2">
        <v>-3.1273490079999999</v>
      </c>
      <c r="AZ116" s="2">
        <v>-79.833690689999997</v>
      </c>
      <c r="BA116" s="2">
        <f t="shared" si="25"/>
        <v>4.3163093100000083</v>
      </c>
    </row>
    <row r="117" spans="51:53" x14ac:dyDescent="0.25">
      <c r="AY117" s="2">
        <v>-3.225172181</v>
      </c>
      <c r="AZ117" s="2">
        <v>-79.879344070000002</v>
      </c>
      <c r="BA117" s="2">
        <f t="shared" si="25"/>
        <v>4.2706559300000038</v>
      </c>
    </row>
    <row r="118" spans="51:53" x14ac:dyDescent="0.25">
      <c r="AY118" s="2">
        <v>-3.3219183249999999</v>
      </c>
      <c r="AZ118" s="2">
        <v>-79.926385499999995</v>
      </c>
      <c r="BA118" s="2">
        <f t="shared" si="25"/>
        <v>4.2236145000000107</v>
      </c>
    </row>
    <row r="119" spans="51:53" x14ac:dyDescent="0.25">
      <c r="AY119" s="2">
        <v>-3.4182702699999998</v>
      </c>
      <c r="AZ119" s="2">
        <v>-79.975167279999994</v>
      </c>
      <c r="BA119" s="2">
        <f t="shared" si="25"/>
        <v>4.1748327200000119</v>
      </c>
    </row>
    <row r="120" spans="51:53" x14ac:dyDescent="0.25">
      <c r="AY120" s="2">
        <v>-3.5138063270000002</v>
      </c>
      <c r="AZ120" s="2">
        <v>-80.025507090000005</v>
      </c>
      <c r="BA120" s="2">
        <f t="shared" si="25"/>
        <v>4.1244929100000007</v>
      </c>
    </row>
    <row r="121" spans="51:53" x14ac:dyDescent="0.25">
      <c r="AY121" s="2">
        <v>-3.6082395520000001</v>
      </c>
      <c r="AZ121" s="2">
        <v>-80.077266089999995</v>
      </c>
      <c r="BA121" s="2">
        <f t="shared" si="25"/>
        <v>4.0727339100000108</v>
      </c>
    </row>
    <row r="122" spans="51:53" x14ac:dyDescent="0.25">
      <c r="AY122" s="2">
        <v>-3.7014746289999998</v>
      </c>
      <c r="AZ122" s="2">
        <v>-80.130394699999997</v>
      </c>
      <c r="BA122" s="2">
        <f t="shared" si="25"/>
        <v>4.0196053000000092</v>
      </c>
    </row>
    <row r="123" spans="51:53" x14ac:dyDescent="0.25">
      <c r="AY123" s="2">
        <v>-3.793631634</v>
      </c>
      <c r="AZ123" s="2">
        <v>-80.184967159999999</v>
      </c>
      <c r="BA123" s="2">
        <f t="shared" si="25"/>
        <v>3.9650328400000063</v>
      </c>
    </row>
    <row r="124" spans="51:53" x14ac:dyDescent="0.25">
      <c r="AY124" s="2">
        <v>-3.8850186579999999</v>
      </c>
      <c r="AZ124" s="2">
        <v>-80.241189009999999</v>
      </c>
      <c r="BA124" s="2">
        <f t="shared" si="25"/>
        <v>3.9088109900000063</v>
      </c>
    </row>
    <row r="125" spans="51:53" x14ac:dyDescent="0.25">
      <c r="AY125" s="2">
        <v>-3.975470939</v>
      </c>
      <c r="AZ125" s="2">
        <v>-80.298990660000001</v>
      </c>
      <c r="BA125" s="2">
        <f t="shared" si="25"/>
        <v>3.8510093400000045</v>
      </c>
    </row>
    <row r="126" spans="51:53" x14ac:dyDescent="0.25">
      <c r="AY126" s="2">
        <v>-4.0645999450000003</v>
      </c>
      <c r="AZ126" s="2">
        <v>-80.358139410000007</v>
      </c>
      <c r="BA126" s="2">
        <f t="shared" si="25"/>
        <v>3.7918605899999989</v>
      </c>
    </row>
    <row r="127" spans="51:53" x14ac:dyDescent="0.25">
      <c r="AY127" s="2">
        <v>-4.1526180049999999</v>
      </c>
      <c r="AZ127" s="2">
        <v>-80.418788599999999</v>
      </c>
      <c r="BA127" s="2">
        <f t="shared" si="25"/>
        <v>3.7312114000000065</v>
      </c>
    </row>
    <row r="128" spans="51:53" x14ac:dyDescent="0.25">
      <c r="AY128" s="2">
        <v>-4.2397671609999996</v>
      </c>
      <c r="AZ128" s="2">
        <v>-80.481138639999998</v>
      </c>
      <c r="BA128" s="2">
        <f t="shared" si="25"/>
        <v>3.6688613600000082</v>
      </c>
    </row>
    <row r="129" spans="51:53" x14ac:dyDescent="0.25">
      <c r="AY129" s="2">
        <v>-4.3254937199999999</v>
      </c>
      <c r="AZ129" s="2">
        <v>-80.54481887</v>
      </c>
      <c r="BA129" s="2">
        <f t="shared" si="25"/>
        <v>3.6051811300000054</v>
      </c>
    </row>
    <row r="130" spans="51:53" x14ac:dyDescent="0.25">
      <c r="AY130" s="2">
        <v>-4.4098253569999999</v>
      </c>
      <c r="AZ130" s="2">
        <v>-80.609857550000001</v>
      </c>
      <c r="BA130" s="2">
        <f t="shared" si="25"/>
        <v>3.5401424500000047</v>
      </c>
    </row>
    <row r="131" spans="51:53" x14ac:dyDescent="0.25">
      <c r="AY131" s="2">
        <v>-4.4940995600000004</v>
      </c>
      <c r="AZ131" s="2">
        <v>-80.677358359999999</v>
      </c>
      <c r="BA131" s="2">
        <f t="shared" si="25"/>
        <v>3.4726416400000062</v>
      </c>
    </row>
    <row r="132" spans="51:53" x14ac:dyDescent="0.25">
      <c r="AY132" s="2">
        <v>-4.5768419079999996</v>
      </c>
      <c r="AZ132" s="2">
        <v>-80.746214100000003</v>
      </c>
      <c r="BA132" s="2">
        <f t="shared" si="25"/>
        <v>3.4037859000000026</v>
      </c>
    </row>
    <row r="133" spans="51:53" x14ac:dyDescent="0.25">
      <c r="AY133" s="2">
        <v>-4.6580689660000001</v>
      </c>
      <c r="AZ133" s="2">
        <v>-80.816451459999996</v>
      </c>
      <c r="BA133" s="2">
        <f t="shared" si="25"/>
        <v>3.3335485400000096</v>
      </c>
    </row>
    <row r="134" spans="51:53" x14ac:dyDescent="0.25">
      <c r="AY134" s="2">
        <v>-4.7375333360000003</v>
      </c>
      <c r="AZ134" s="2">
        <v>-80.887861670000007</v>
      </c>
      <c r="BA134" s="2">
        <f t="shared" si="25"/>
        <v>3.2621383299999991</v>
      </c>
    </row>
    <row r="135" spans="51:53" x14ac:dyDescent="0.25">
      <c r="AY135" s="2">
        <v>-4.8159453159999996</v>
      </c>
      <c r="AZ135" s="2">
        <v>-80.961117020000003</v>
      </c>
      <c r="BA135" s="2">
        <f t="shared" ref="BA135:BA167" si="26">AZ135+84.15</f>
        <v>3.1888829800000025</v>
      </c>
    </row>
    <row r="136" spans="51:53" x14ac:dyDescent="0.25">
      <c r="AY136" s="2">
        <v>-4.8935571549999999</v>
      </c>
      <c r="AZ136" s="2">
        <v>-81.036547659999997</v>
      </c>
      <c r="BA136" s="2">
        <f t="shared" si="26"/>
        <v>3.1134523400000091</v>
      </c>
    </row>
    <row r="137" spans="51:53" x14ac:dyDescent="0.25">
      <c r="AY137" s="2">
        <v>-4.9694159999999998</v>
      </c>
      <c r="AZ137" s="2">
        <v>-81.113293060000004</v>
      </c>
      <c r="BA137" s="2">
        <f t="shared" si="26"/>
        <v>3.036706940000002</v>
      </c>
    </row>
    <row r="138" spans="51:53" x14ac:dyDescent="0.25">
      <c r="AY138" s="2">
        <v>-5.0433436719999998</v>
      </c>
      <c r="AZ138" s="2">
        <v>-81.191178809999997</v>
      </c>
      <c r="BA138" s="2">
        <f t="shared" si="26"/>
        <v>2.958821190000009</v>
      </c>
    </row>
    <row r="139" spans="51:53" x14ac:dyDescent="0.25">
      <c r="AY139" s="2">
        <v>-5.1160061580000002</v>
      </c>
      <c r="AZ139" s="2">
        <v>-81.270950010000007</v>
      </c>
      <c r="BA139" s="2">
        <f t="shared" si="26"/>
        <v>2.8790499899999986</v>
      </c>
    </row>
    <row r="140" spans="51:53" x14ac:dyDescent="0.25">
      <c r="AY140" s="2">
        <v>-5.1873639029999996</v>
      </c>
      <c r="AZ140" s="2">
        <v>-81.352659439999996</v>
      </c>
      <c r="BA140" s="2">
        <f t="shared" si="26"/>
        <v>2.7973405600000092</v>
      </c>
    </row>
    <row r="141" spans="51:53" x14ac:dyDescent="0.25">
      <c r="AY141" s="2">
        <v>-5.2567451280000004</v>
      </c>
      <c r="AZ141" s="2">
        <v>-81.435596349999997</v>
      </c>
      <c r="BA141" s="2">
        <f t="shared" si="26"/>
        <v>2.7144036500000084</v>
      </c>
    </row>
    <row r="142" spans="51:53" x14ac:dyDescent="0.25">
      <c r="AY142" s="2">
        <v>-5.3240288519999996</v>
      </c>
      <c r="AZ142" s="2">
        <v>-81.519623690000003</v>
      </c>
      <c r="BA142" s="2">
        <f t="shared" si="26"/>
        <v>2.6303763100000026</v>
      </c>
    </row>
    <row r="143" spans="51:53" x14ac:dyDescent="0.25">
      <c r="AY143" s="2">
        <v>-5.3897316049999997</v>
      </c>
      <c r="AZ143" s="2">
        <v>-81.605434630000005</v>
      </c>
      <c r="BA143" s="2">
        <f t="shared" si="26"/>
        <v>2.5445653700000008</v>
      </c>
    </row>
    <row r="144" spans="51:53" x14ac:dyDescent="0.25">
      <c r="AY144" s="2">
        <v>-5.4533988930000001</v>
      </c>
      <c r="AZ144" s="2">
        <v>-81.692499729999994</v>
      </c>
      <c r="BA144" s="2">
        <f t="shared" si="26"/>
        <v>2.4575002700000113</v>
      </c>
    </row>
    <row r="145" spans="51:53" x14ac:dyDescent="0.25">
      <c r="AY145" s="2">
        <v>-5.5148590249999998</v>
      </c>
      <c r="AZ145" s="2">
        <v>-81.780601669999996</v>
      </c>
      <c r="BA145" s="2">
        <f t="shared" si="26"/>
        <v>2.3693983300000099</v>
      </c>
    </row>
    <row r="146" spans="51:53" x14ac:dyDescent="0.25">
      <c r="AY146" s="2">
        <v>-5.5747425560000003</v>
      </c>
      <c r="AZ146" s="2">
        <v>-81.870720770000005</v>
      </c>
      <c r="BA146" s="2">
        <f t="shared" si="26"/>
        <v>2.2792792300000002</v>
      </c>
    </row>
    <row r="147" spans="51:53" x14ac:dyDescent="0.25">
      <c r="AY147" s="2">
        <v>-5.6324847220000001</v>
      </c>
      <c r="AZ147" s="2">
        <v>-81.9621073</v>
      </c>
      <c r="BA147" s="2">
        <f t="shared" si="26"/>
        <v>2.1878927000000061</v>
      </c>
    </row>
    <row r="148" spans="51:53" x14ac:dyDescent="0.25">
      <c r="AY148" s="2">
        <v>-5.6878896430000001</v>
      </c>
      <c r="AZ148" s="2">
        <v>-82.054479970000003</v>
      </c>
      <c r="BA148" s="2">
        <f t="shared" si="26"/>
        <v>2.095520030000003</v>
      </c>
    </row>
    <row r="149" spans="51:53" x14ac:dyDescent="0.25">
      <c r="AY149" s="2">
        <v>-5.7411798980000004</v>
      </c>
      <c r="AZ149" s="2">
        <v>-82.148255469999995</v>
      </c>
      <c r="BA149" s="2">
        <f t="shared" si="26"/>
        <v>2.0017445300000105</v>
      </c>
    </row>
    <row r="150" spans="51:53" x14ac:dyDescent="0.25">
      <c r="AY150" s="2">
        <v>-5.7920650179999997</v>
      </c>
      <c r="AZ150" s="2">
        <v>-82.242972109999997</v>
      </c>
      <c r="BA150" s="2">
        <f t="shared" si="26"/>
        <v>1.9070278900000091</v>
      </c>
    </row>
    <row r="151" spans="51:53" x14ac:dyDescent="0.25">
      <c r="AY151" s="2">
        <v>-5.840874533</v>
      </c>
      <c r="AZ151" s="2">
        <v>-82.339319860000003</v>
      </c>
      <c r="BA151" s="2">
        <f t="shared" si="26"/>
        <v>1.8106801400000023</v>
      </c>
    </row>
    <row r="152" spans="51:53" x14ac:dyDescent="0.25">
      <c r="AY152" s="2">
        <v>-5.8871024109999999</v>
      </c>
      <c r="AZ152" s="2">
        <v>-82.436365190000004</v>
      </c>
      <c r="BA152" s="2">
        <f t="shared" si="26"/>
        <v>1.7136348100000021</v>
      </c>
    </row>
    <row r="153" spans="51:53" x14ac:dyDescent="0.25">
      <c r="AY153" s="2">
        <v>-5.930978326</v>
      </c>
      <c r="AZ153" s="2">
        <v>-82.53462614</v>
      </c>
      <c r="BA153" s="2">
        <f t="shared" si="26"/>
        <v>1.6153738600000054</v>
      </c>
    </row>
    <row r="154" spans="51:53" x14ac:dyDescent="0.25">
      <c r="AY154" s="2">
        <v>-5.972494889</v>
      </c>
      <c r="AZ154" s="2">
        <v>-82.634191999999999</v>
      </c>
      <c r="BA154" s="2">
        <f t="shared" si="26"/>
        <v>1.5158080000000069</v>
      </c>
    </row>
    <row r="155" spans="51:53" x14ac:dyDescent="0.25">
      <c r="AY155" s="2">
        <v>-6.0113399779999996</v>
      </c>
      <c r="AZ155" s="2">
        <v>-82.734370839999997</v>
      </c>
      <c r="BA155" s="2">
        <f t="shared" si="26"/>
        <v>1.4156291600000088</v>
      </c>
    </row>
    <row r="156" spans="51:53" x14ac:dyDescent="0.25">
      <c r="AY156" s="2">
        <v>-6.047691736</v>
      </c>
      <c r="AZ156" s="2">
        <v>-82.835670300000004</v>
      </c>
      <c r="BA156" s="2">
        <f t="shared" si="26"/>
        <v>1.3143297000000018</v>
      </c>
    </row>
    <row r="157" spans="51:53" x14ac:dyDescent="0.25">
      <c r="AY157" s="2">
        <v>-6.0813259300000002</v>
      </c>
      <c r="AZ157" s="2">
        <v>-82.93752001</v>
      </c>
      <c r="BA157" s="2">
        <f t="shared" si="26"/>
        <v>1.2124799900000056</v>
      </c>
    </row>
    <row r="158" spans="51:53" x14ac:dyDescent="0.25">
      <c r="AY158" s="2">
        <v>-6.112248696</v>
      </c>
      <c r="AZ158" s="2">
        <v>-83.039936749999995</v>
      </c>
      <c r="BA158" s="2">
        <f t="shared" si="26"/>
        <v>1.1100632500000103</v>
      </c>
    </row>
    <row r="159" spans="51:53" x14ac:dyDescent="0.25">
      <c r="AY159" s="2">
        <v>-6.1401467759999999</v>
      </c>
      <c r="AZ159" s="2">
        <v>-83.141731649999997</v>
      </c>
      <c r="BA159" s="2">
        <f t="shared" si="26"/>
        <v>1.0082683500000087</v>
      </c>
    </row>
    <row r="160" spans="51:53" x14ac:dyDescent="0.25">
      <c r="AY160" s="2">
        <v>-6.165356944</v>
      </c>
      <c r="AZ160" s="2">
        <v>-83.243963800000003</v>
      </c>
      <c r="BA160" s="2">
        <f t="shared" si="26"/>
        <v>0.90603620000000262</v>
      </c>
    </row>
    <row r="161" spans="51:53" x14ac:dyDescent="0.25">
      <c r="AY161" s="2">
        <v>-6.1872285390000004</v>
      </c>
      <c r="AZ161" s="2">
        <v>-83.343485290000004</v>
      </c>
      <c r="BA161" s="2">
        <f t="shared" si="26"/>
        <v>0.80651471000000186</v>
      </c>
    </row>
    <row r="162" spans="51:53" x14ac:dyDescent="0.25">
      <c r="AY162" s="2">
        <v>-6.206357369</v>
      </c>
      <c r="AZ162" s="2">
        <v>-83.44225059</v>
      </c>
      <c r="BA162" s="2">
        <f t="shared" si="26"/>
        <v>0.70774941000000524</v>
      </c>
    </row>
    <row r="163" spans="51:53" x14ac:dyDescent="0.25">
      <c r="AY163" s="2">
        <v>-6.2229914370000001</v>
      </c>
      <c r="AZ163" s="2">
        <v>-83.541327260000003</v>
      </c>
      <c r="BA163" s="2">
        <f t="shared" si="26"/>
        <v>0.60867274000000293</v>
      </c>
    </row>
    <row r="164" spans="51:53" x14ac:dyDescent="0.25">
      <c r="AY164" s="2">
        <v>-6.2369793060000003</v>
      </c>
      <c r="AZ164" s="2">
        <v>-83.639574379999999</v>
      </c>
      <c r="BA164" s="2">
        <f t="shared" si="26"/>
        <v>0.51042562000000657</v>
      </c>
    </row>
    <row r="165" spans="51:53" x14ac:dyDescent="0.25">
      <c r="AY165" s="2">
        <v>-6.2478599170000004</v>
      </c>
      <c r="AZ165" s="2">
        <v>-83.731862379999995</v>
      </c>
      <c r="BA165" s="2">
        <f t="shared" si="26"/>
        <v>0.4181376200000102</v>
      </c>
    </row>
    <row r="166" spans="51:53" x14ac:dyDescent="0.25">
      <c r="AY166" s="2">
        <v>-6.2565637780000003</v>
      </c>
      <c r="AZ166" s="2">
        <v>-83.82414747</v>
      </c>
      <c r="BA166" s="2">
        <f t="shared" si="26"/>
        <v>0.32585253000000591</v>
      </c>
    </row>
    <row r="167" spans="51:53" x14ac:dyDescent="0.25">
      <c r="AY167" s="2">
        <v>-6.2631103030000004</v>
      </c>
      <c r="AZ167" s="2">
        <v>-83.916601150000005</v>
      </c>
      <c r="BA167" s="2">
        <f t="shared" si="26"/>
        <v>0.23339885000000038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D22A-0BDF-4B27-A8B3-62C76C0AFC6A}">
  <dimension ref="A1:AE171"/>
  <sheetViews>
    <sheetView zoomScale="80" zoomScaleNormal="80" workbookViewId="0">
      <selection activeCell="P9" sqref="P9"/>
    </sheetView>
  </sheetViews>
  <sheetFormatPr defaultRowHeight="15" x14ac:dyDescent="0.25"/>
  <cols>
    <col min="28" max="28" width="9.140625" style="1"/>
  </cols>
  <sheetData>
    <row r="1" spans="1:31" x14ac:dyDescent="0.25">
      <c r="A1" t="s">
        <v>132</v>
      </c>
      <c r="B1" s="1" t="s">
        <v>167</v>
      </c>
      <c r="C1" s="1"/>
      <c r="D1" s="1"/>
      <c r="E1" s="1"/>
      <c r="J1" t="s">
        <v>134</v>
      </c>
      <c r="K1" t="s">
        <v>112</v>
      </c>
      <c r="L1" s="7">
        <v>4.6880000000000008E-13</v>
      </c>
      <c r="N1" t="s">
        <v>133</v>
      </c>
      <c r="O1" s="5">
        <v>4.4576000000000006E-13</v>
      </c>
    </row>
    <row r="2" spans="1:31" x14ac:dyDescent="0.25">
      <c r="A2" t="s">
        <v>150</v>
      </c>
      <c r="K2" t="s">
        <v>135</v>
      </c>
      <c r="L2" s="6">
        <v>2.88</v>
      </c>
      <c r="O2" s="4">
        <v>2.88</v>
      </c>
    </row>
    <row r="3" spans="1:31" x14ac:dyDescent="0.25">
      <c r="A3" t="s">
        <v>149</v>
      </c>
      <c r="D3" t="s">
        <v>146</v>
      </c>
    </row>
    <row r="4" spans="1:31" x14ac:dyDescent="0.25">
      <c r="A4" t="s">
        <v>147</v>
      </c>
    </row>
    <row r="5" spans="1:31" x14ac:dyDescent="0.25">
      <c r="A5" t="s">
        <v>143</v>
      </c>
      <c r="D5" t="s">
        <v>131</v>
      </c>
    </row>
    <row r="6" spans="1:31" x14ac:dyDescent="0.25">
      <c r="A6" t="s">
        <v>145</v>
      </c>
    </row>
    <row r="7" spans="1:31" x14ac:dyDescent="0.25">
      <c r="B7" t="s">
        <v>158</v>
      </c>
      <c r="E7" t="s">
        <v>159</v>
      </c>
      <c r="H7" t="s">
        <v>160</v>
      </c>
      <c r="K7" t="s">
        <v>161</v>
      </c>
      <c r="N7" t="s">
        <v>162</v>
      </c>
      <c r="Q7" t="s">
        <v>163</v>
      </c>
      <c r="T7" t="s">
        <v>164</v>
      </c>
      <c r="V7" s="2"/>
      <c r="W7" t="s">
        <v>165</v>
      </c>
      <c r="Y7" s="2"/>
      <c r="Z7" t="s">
        <v>166</v>
      </c>
    </row>
    <row r="8" spans="1:31" x14ac:dyDescent="0.25">
      <c r="B8" t="s">
        <v>1</v>
      </c>
      <c r="C8" t="s">
        <v>2</v>
      </c>
      <c r="E8" t="s">
        <v>1</v>
      </c>
      <c r="F8" t="s">
        <v>2</v>
      </c>
      <c r="H8" t="s">
        <v>1</v>
      </c>
      <c r="I8" t="s">
        <v>2</v>
      </c>
      <c r="K8" t="s">
        <v>1</v>
      </c>
      <c r="L8" t="s">
        <v>2</v>
      </c>
      <c r="N8" t="s">
        <v>1</v>
      </c>
      <c r="O8" t="s">
        <v>2</v>
      </c>
      <c r="P8" s="2"/>
      <c r="Q8" t="s">
        <v>1</v>
      </c>
      <c r="R8" t="s">
        <v>2</v>
      </c>
      <c r="S8" s="2"/>
      <c r="T8" t="s">
        <v>1</v>
      </c>
      <c r="U8" t="s">
        <v>2</v>
      </c>
      <c r="V8" s="2"/>
      <c r="W8" t="s">
        <v>1</v>
      </c>
      <c r="X8" t="s">
        <v>2</v>
      </c>
      <c r="Y8" s="2"/>
      <c r="Z8" t="s">
        <v>1</v>
      </c>
      <c r="AA8" t="s">
        <v>2</v>
      </c>
      <c r="AE8" s="2"/>
    </row>
    <row r="9" spans="1:31" x14ac:dyDescent="0.25">
      <c r="B9" s="2">
        <v>6.2631103030000004</v>
      </c>
      <c r="C9" s="2">
        <v>-83.916601150000005</v>
      </c>
      <c r="E9" s="2">
        <v>7.228882231</v>
      </c>
      <c r="F9" s="2">
        <v>-83.838927479999995</v>
      </c>
      <c r="G9" s="2"/>
      <c r="H9" s="2">
        <v>7.3299167509999998</v>
      </c>
      <c r="I9" s="2">
        <v>-83.8301546</v>
      </c>
      <c r="K9" s="2">
        <v>8.5601942179999995</v>
      </c>
      <c r="L9" s="2">
        <v>-83.71347308</v>
      </c>
      <c r="N9" s="2">
        <v>8.7044512649999994</v>
      </c>
      <c r="O9" s="2">
        <v>-83.698596330000001</v>
      </c>
      <c r="P9" s="2"/>
      <c r="Q9" s="2">
        <v>10.481574589999999</v>
      </c>
      <c r="R9" s="2">
        <v>-83.494665060000003</v>
      </c>
      <c r="S9" s="2"/>
      <c r="T9" s="2">
        <v>10.70680439</v>
      </c>
      <c r="U9" s="2">
        <v>-83.466081970000005</v>
      </c>
      <c r="V9" s="2"/>
      <c r="W9" s="2">
        <v>13.61789171</v>
      </c>
      <c r="X9" s="2">
        <v>-83.04080639</v>
      </c>
      <c r="Y9" s="2"/>
      <c r="Z9" s="2">
        <v>14.00692213</v>
      </c>
      <c r="AA9" s="2">
        <v>-82.976072650000006</v>
      </c>
      <c r="AE9" s="2"/>
    </row>
    <row r="10" spans="1:31" x14ac:dyDescent="0.25">
      <c r="B10" s="2">
        <v>6.2552825790000002</v>
      </c>
      <c r="C10" s="2">
        <v>-83.808983179999998</v>
      </c>
      <c r="E10" s="2">
        <v>7.2170744830000002</v>
      </c>
      <c r="F10" s="2">
        <v>-83.752492329999995</v>
      </c>
      <c r="H10" s="2">
        <v>7.3177793160000002</v>
      </c>
      <c r="I10" s="2">
        <v>-83.742580689999997</v>
      </c>
      <c r="K10" s="2">
        <v>8.5460209379999998</v>
      </c>
      <c r="L10" s="2">
        <v>-83.619433389999998</v>
      </c>
      <c r="N10" s="2">
        <v>8.6900094239999994</v>
      </c>
      <c r="O10" s="2">
        <v>-83.603823860000006</v>
      </c>
      <c r="Q10" s="2">
        <v>10.462743010000001</v>
      </c>
      <c r="R10" s="2">
        <v>-83.391894050000005</v>
      </c>
      <c r="T10" s="2">
        <v>10.688238009999999</v>
      </c>
      <c r="U10" s="2">
        <v>-83.362339930000005</v>
      </c>
      <c r="W10" s="2">
        <v>13.5934323</v>
      </c>
      <c r="X10" s="2">
        <v>-82.926309570000001</v>
      </c>
      <c r="Z10" s="2">
        <v>13.98192684</v>
      </c>
      <c r="AA10" s="2">
        <v>-82.860126100000002</v>
      </c>
      <c r="AE10" s="2"/>
    </row>
    <row r="11" spans="1:31" x14ac:dyDescent="0.25">
      <c r="B11" s="2">
        <v>6.2445322540000001</v>
      </c>
      <c r="C11" s="2">
        <v>-83.701598959999998</v>
      </c>
      <c r="E11" s="2">
        <v>7.1984302009999999</v>
      </c>
      <c r="F11" s="2">
        <v>-83.630489409999996</v>
      </c>
      <c r="H11" s="2">
        <v>7.2986649200000002</v>
      </c>
      <c r="I11" s="2">
        <v>-83.618970970000007</v>
      </c>
      <c r="K11" s="2">
        <v>8.5239828440000007</v>
      </c>
      <c r="L11" s="2">
        <v>-83.487153849999999</v>
      </c>
      <c r="N11" s="2">
        <v>8.667351386</v>
      </c>
      <c r="O11" s="2">
        <v>-83.469125090000006</v>
      </c>
      <c r="Q11" s="2">
        <v>10.434098280000001</v>
      </c>
      <c r="R11" s="2">
        <v>-83.247014849999999</v>
      </c>
      <c r="T11" s="2">
        <v>10.65971465</v>
      </c>
      <c r="U11" s="2">
        <v>-83.216102169999999</v>
      </c>
      <c r="W11" s="2">
        <v>13.557827</v>
      </c>
      <c r="X11" s="2">
        <v>-82.771870829999997</v>
      </c>
      <c r="Z11" s="2">
        <v>13.94483395</v>
      </c>
      <c r="AA11" s="2">
        <v>-82.700533469999996</v>
      </c>
      <c r="AE11" s="2"/>
    </row>
    <row r="12" spans="1:31" x14ac:dyDescent="0.25">
      <c r="B12" s="2">
        <v>6.2308685410000004</v>
      </c>
      <c r="C12" s="2">
        <v>-83.594485059999997</v>
      </c>
      <c r="E12" s="2">
        <v>7.1771364369999997</v>
      </c>
      <c r="F12" s="2">
        <v>-83.508886570000001</v>
      </c>
      <c r="H12" s="2">
        <v>7.2768546829999998</v>
      </c>
      <c r="I12" s="2">
        <v>-83.495773490000005</v>
      </c>
      <c r="K12" s="2">
        <v>8.4990911899999997</v>
      </c>
      <c r="L12" s="2">
        <v>-83.355315680000004</v>
      </c>
      <c r="N12" s="2">
        <v>8.6417502489999993</v>
      </c>
      <c r="O12" s="2">
        <v>-83.334955500000007</v>
      </c>
      <c r="Q12" s="2">
        <v>10.396408510000001</v>
      </c>
      <c r="R12" s="2">
        <v>-83.076209669999997</v>
      </c>
      <c r="T12" s="2">
        <v>10.621202179999999</v>
      </c>
      <c r="U12" s="2">
        <v>-83.041841469999994</v>
      </c>
      <c r="W12" s="2">
        <v>13.503500750000001</v>
      </c>
      <c r="X12" s="2">
        <v>-82.558207809999999</v>
      </c>
      <c r="Z12" s="2">
        <v>13.88831439</v>
      </c>
      <c r="AA12" s="2">
        <v>-82.481526250000002</v>
      </c>
      <c r="AE12" s="2"/>
    </row>
    <row r="13" spans="1:31" x14ac:dyDescent="0.25">
      <c r="B13" s="2">
        <v>6.2143691529999998</v>
      </c>
      <c r="C13" s="2">
        <v>-83.488083939999996</v>
      </c>
      <c r="E13" s="2">
        <v>7.152916984</v>
      </c>
      <c r="F13" s="2">
        <v>-83.387735520000007</v>
      </c>
      <c r="H13" s="2">
        <v>7.2520946339999997</v>
      </c>
      <c r="I13" s="2">
        <v>-83.373036549999995</v>
      </c>
      <c r="K13" s="2">
        <v>8.4687736509999993</v>
      </c>
      <c r="L13" s="2">
        <v>-83.213020459999996</v>
      </c>
      <c r="N13" s="2">
        <v>8.6106344690000007</v>
      </c>
      <c r="O13" s="2">
        <v>-83.190507210000007</v>
      </c>
      <c r="Q13" s="2">
        <v>10.35429152</v>
      </c>
      <c r="R13" s="2">
        <v>-82.906321759999997</v>
      </c>
      <c r="T13" s="2">
        <v>10.577666219999999</v>
      </c>
      <c r="U13" s="2">
        <v>-82.868821629999999</v>
      </c>
      <c r="W13" s="2">
        <v>13.4431631</v>
      </c>
      <c r="X13" s="2">
        <v>-82.346342719999996</v>
      </c>
      <c r="Z13" s="2">
        <v>13.825510469999999</v>
      </c>
      <c r="AA13" s="2">
        <v>-82.264466830000003</v>
      </c>
      <c r="AE13" s="2"/>
    </row>
    <row r="14" spans="1:31" x14ac:dyDescent="0.25">
      <c r="B14" s="2">
        <v>6.1949968960000001</v>
      </c>
      <c r="C14" s="2">
        <v>-83.382025060000004</v>
      </c>
      <c r="E14" s="2">
        <v>7.1254131879999996</v>
      </c>
      <c r="F14" s="2">
        <v>-83.267494400000004</v>
      </c>
      <c r="H14" s="2">
        <v>7.2239846810000001</v>
      </c>
      <c r="I14" s="2">
        <v>-83.251232950000002</v>
      </c>
      <c r="K14" s="2">
        <v>8.4345223229999995</v>
      </c>
      <c r="L14" s="2">
        <v>-83.071792299999998</v>
      </c>
      <c r="N14" s="2">
        <v>8.5754755940000003</v>
      </c>
      <c r="O14" s="2">
        <v>-83.047163929999996</v>
      </c>
      <c r="Q14" s="2">
        <v>10.30750226</v>
      </c>
      <c r="R14" s="2">
        <v>-82.737775319999997</v>
      </c>
      <c r="T14" s="2">
        <v>10.52889223</v>
      </c>
      <c r="U14" s="2">
        <v>-82.697217109999997</v>
      </c>
      <c r="W14" s="2">
        <v>13.37636142</v>
      </c>
      <c r="X14" s="2">
        <v>-82.136128909999996</v>
      </c>
      <c r="Z14" s="2">
        <v>13.75579486</v>
      </c>
      <c r="AA14" s="2">
        <v>-82.049317950000002</v>
      </c>
      <c r="AE14" s="2"/>
    </row>
    <row r="15" spans="1:31" x14ac:dyDescent="0.25">
      <c r="B15" s="2">
        <v>6.1729235420000004</v>
      </c>
      <c r="C15" s="2">
        <v>-83.27707006</v>
      </c>
      <c r="E15" s="2">
        <v>7.0943214059999997</v>
      </c>
      <c r="F15" s="2">
        <v>-83.148030669999997</v>
      </c>
      <c r="H15" s="2">
        <v>7.1922053430000004</v>
      </c>
      <c r="I15" s="2">
        <v>-83.130233380000007</v>
      </c>
      <c r="K15" s="2">
        <v>8.3958845800000006</v>
      </c>
      <c r="L15" s="2">
        <v>-82.931643660000006</v>
      </c>
      <c r="N15" s="2">
        <v>8.5358324069999991</v>
      </c>
      <c r="O15" s="2">
        <v>-82.904937559999993</v>
      </c>
      <c r="Q15" s="2">
        <v>10.25558884</v>
      </c>
      <c r="R15" s="2">
        <v>-82.570773389999999</v>
      </c>
      <c r="T15" s="2">
        <v>10.474775620000001</v>
      </c>
      <c r="U15" s="2">
        <v>-82.527240899999995</v>
      </c>
      <c r="W15" s="2">
        <v>13.302643339999999</v>
      </c>
      <c r="X15" s="2">
        <v>-81.928421940000007</v>
      </c>
      <c r="Z15" s="2">
        <v>13.678956619999999</v>
      </c>
      <c r="AA15" s="2">
        <v>-81.83702169</v>
      </c>
      <c r="AE15" s="2"/>
    </row>
    <row r="16" spans="1:31" x14ac:dyDescent="0.25">
      <c r="B16" s="2">
        <v>6.1480347230000003</v>
      </c>
      <c r="C16" s="2">
        <v>-83.172524670000001</v>
      </c>
      <c r="E16" s="2">
        <v>7.0597949519999998</v>
      </c>
      <c r="F16" s="2">
        <v>-83.029537610000006</v>
      </c>
      <c r="H16" s="2">
        <v>7.1569103280000004</v>
      </c>
      <c r="I16" s="2">
        <v>-83.010236140000004</v>
      </c>
      <c r="K16" s="2">
        <v>8.3529714269999999</v>
      </c>
      <c r="L16" s="2">
        <v>-82.792868679999998</v>
      </c>
      <c r="N16" s="2">
        <v>8.4918347819999997</v>
      </c>
      <c r="O16" s="2">
        <v>-82.764123569999995</v>
      </c>
      <c r="Q16" s="2">
        <v>10.198533790000001</v>
      </c>
      <c r="R16" s="2">
        <v>-82.405276299999997</v>
      </c>
      <c r="T16" s="2">
        <v>10.41557012</v>
      </c>
      <c r="U16" s="2">
        <v>-82.359041919999996</v>
      </c>
      <c r="W16" s="2">
        <v>13.221991149999999</v>
      </c>
      <c r="X16" s="2">
        <v>-81.723187659999994</v>
      </c>
      <c r="Z16" s="2">
        <v>13.595000300000001</v>
      </c>
      <c r="AA16" s="2">
        <v>-81.627314709999993</v>
      </c>
      <c r="AE16" s="2"/>
    </row>
    <row r="17" spans="2:31" x14ac:dyDescent="0.25">
      <c r="B17" s="2">
        <v>6.1204778879999999</v>
      </c>
      <c r="C17" s="2">
        <v>-83.068919159999993</v>
      </c>
      <c r="E17" s="2">
        <v>7.0220620599999997</v>
      </c>
      <c r="F17" s="2">
        <v>-82.912018410000002</v>
      </c>
      <c r="H17" s="2">
        <v>7.118348192</v>
      </c>
      <c r="I17" s="2">
        <v>-82.891240550000006</v>
      </c>
      <c r="K17" s="2">
        <v>8.3061173620000002</v>
      </c>
      <c r="L17" s="2">
        <v>-82.655337349999996</v>
      </c>
      <c r="N17" s="2">
        <v>8.4438388359999994</v>
      </c>
      <c r="O17" s="2">
        <v>-82.624584249999998</v>
      </c>
      <c r="Q17" s="2">
        <v>10.136798560000001</v>
      </c>
      <c r="R17" s="2">
        <v>-82.24151766</v>
      </c>
      <c r="T17" s="2">
        <v>10.351722560000001</v>
      </c>
      <c r="U17" s="2">
        <v>-82.192527850000005</v>
      </c>
      <c r="W17" s="2">
        <v>13.13502912</v>
      </c>
      <c r="X17" s="2">
        <v>-81.520576939999998</v>
      </c>
      <c r="Z17" s="2">
        <v>13.504608989999999</v>
      </c>
      <c r="AA17" s="2">
        <v>-81.420331340000004</v>
      </c>
      <c r="AE17" s="2"/>
    </row>
    <row r="18" spans="2:31" x14ac:dyDescent="0.25">
      <c r="B18" s="2">
        <v>6.0901500989999997</v>
      </c>
      <c r="C18" s="2">
        <v>-82.965790330000004</v>
      </c>
      <c r="E18" s="2">
        <v>6.9813646479999996</v>
      </c>
      <c r="F18" s="2">
        <v>-82.795390760000004</v>
      </c>
      <c r="H18" s="2">
        <v>7.0767759899999998</v>
      </c>
      <c r="I18" s="2">
        <v>-82.773159460000002</v>
      </c>
      <c r="K18" s="2">
        <v>8.2556919030000007</v>
      </c>
      <c r="L18" s="2">
        <v>-82.518869859999995</v>
      </c>
      <c r="N18" s="2">
        <v>8.3922280889999996</v>
      </c>
      <c r="O18" s="2">
        <v>-82.486132600000005</v>
      </c>
      <c r="Q18" s="2">
        <v>10.07086314</v>
      </c>
      <c r="R18" s="2">
        <v>-82.079275240000001</v>
      </c>
      <c r="T18" s="2">
        <v>10.28373715</v>
      </c>
      <c r="U18" s="2">
        <v>-82.027561019999993</v>
      </c>
      <c r="W18" s="2">
        <v>13.04257739</v>
      </c>
      <c r="X18" s="2">
        <v>-81.320566229999997</v>
      </c>
      <c r="Z18" s="2">
        <v>13.40848686</v>
      </c>
      <c r="AA18" s="2">
        <v>-81.215770059999997</v>
      </c>
      <c r="AE18" s="2"/>
    </row>
    <row r="19" spans="2:31" x14ac:dyDescent="0.25">
      <c r="B19" s="2">
        <v>6.0573961250000004</v>
      </c>
      <c r="C19" s="2">
        <v>-82.864171420000005</v>
      </c>
      <c r="E19" s="2">
        <v>6.9380153069999997</v>
      </c>
      <c r="F19" s="2">
        <v>-82.679936729999994</v>
      </c>
      <c r="H19" s="2">
        <v>7.0325206480000002</v>
      </c>
      <c r="I19" s="2">
        <v>-82.656274780000004</v>
      </c>
      <c r="K19" s="2">
        <v>8.2021498590000004</v>
      </c>
      <c r="L19" s="2">
        <v>-82.383772410000006</v>
      </c>
      <c r="N19" s="2">
        <v>8.3374645469999997</v>
      </c>
      <c r="O19" s="2">
        <v>-82.349078090000006</v>
      </c>
      <c r="Q19" s="2">
        <v>10.00120605</v>
      </c>
      <c r="R19" s="2">
        <v>-81.918714219999998</v>
      </c>
      <c r="T19" s="2">
        <v>10.212028419999999</v>
      </c>
      <c r="U19" s="2">
        <v>-81.864190129999997</v>
      </c>
      <c r="W19" s="2">
        <v>12.945119330000001</v>
      </c>
      <c r="X19" s="2">
        <v>-81.122628120000002</v>
      </c>
      <c r="Z19" s="2">
        <v>13.307443449999999</v>
      </c>
      <c r="AA19" s="2">
        <v>-81.013800200000006</v>
      </c>
      <c r="AE19" s="2"/>
    </row>
    <row r="20" spans="2:31" x14ac:dyDescent="0.25">
      <c r="B20" s="2">
        <v>6.0219422619999996</v>
      </c>
      <c r="C20" s="2">
        <v>-82.763089019999995</v>
      </c>
      <c r="E20" s="2">
        <v>6.892036483</v>
      </c>
      <c r="F20" s="2">
        <v>-82.565376810000004</v>
      </c>
      <c r="H20" s="2">
        <v>6.9856097970000004</v>
      </c>
      <c r="I20" s="2">
        <v>-82.540300819999999</v>
      </c>
      <c r="K20" s="2">
        <v>8.1456458460000007</v>
      </c>
      <c r="L20" s="2">
        <v>-82.249907680000007</v>
      </c>
      <c r="N20" s="2">
        <v>8.2796975659999994</v>
      </c>
      <c r="O20" s="2">
        <v>-82.213283489999995</v>
      </c>
      <c r="Q20" s="2">
        <v>9.9279900300000001</v>
      </c>
      <c r="R20" s="2">
        <v>-81.759653499999999</v>
      </c>
      <c r="T20" s="2">
        <v>10.136791710000001</v>
      </c>
      <c r="U20" s="2">
        <v>-81.702403750000002</v>
      </c>
      <c r="W20" s="2">
        <v>12.84327474</v>
      </c>
      <c r="X20" s="2">
        <v>-80.92706742</v>
      </c>
      <c r="Z20" s="2">
        <v>13.20178664</v>
      </c>
      <c r="AA20" s="2">
        <v>-80.814075009999996</v>
      </c>
      <c r="AE20" s="2"/>
    </row>
    <row r="21" spans="2:31" x14ac:dyDescent="0.25">
      <c r="B21" s="2">
        <v>5.9838516569999998</v>
      </c>
      <c r="C21" s="2">
        <v>-82.662715899999995</v>
      </c>
      <c r="E21" s="2">
        <v>6.8435546919999997</v>
      </c>
      <c r="F21" s="2">
        <v>-82.451861949999994</v>
      </c>
      <c r="H21" s="2">
        <v>6.9361770869999999</v>
      </c>
      <c r="I21" s="2">
        <v>-82.425387700000002</v>
      </c>
      <c r="K21" s="2">
        <v>8.0862812149999996</v>
      </c>
      <c r="L21" s="2">
        <v>-82.117262690000004</v>
      </c>
      <c r="N21" s="2">
        <v>8.2190232739999995</v>
      </c>
      <c r="O21" s="2">
        <v>-82.078738290000004</v>
      </c>
      <c r="Q21" s="2">
        <v>9.8514740780000007</v>
      </c>
      <c r="R21" s="2">
        <v>-81.602373</v>
      </c>
      <c r="T21" s="2">
        <v>10.05819193</v>
      </c>
      <c r="U21" s="2">
        <v>-81.542354619999998</v>
      </c>
      <c r="W21" s="2">
        <v>12.737182750000001</v>
      </c>
      <c r="X21" s="2">
        <v>-80.733676500000001</v>
      </c>
      <c r="Z21" s="2">
        <v>13.091769060000001</v>
      </c>
      <c r="AA21" s="2">
        <v>-80.616613950000001</v>
      </c>
      <c r="AE21" s="2"/>
    </row>
    <row r="22" spans="2:31" x14ac:dyDescent="0.25">
      <c r="B22" s="2">
        <v>5.9434140219999998</v>
      </c>
      <c r="C22" s="2">
        <v>-82.563721959999995</v>
      </c>
      <c r="E22" s="2">
        <v>6.7926333049999998</v>
      </c>
      <c r="F22" s="2">
        <v>-82.339417499999996</v>
      </c>
      <c r="H22" s="2">
        <v>6.8842904640000002</v>
      </c>
      <c r="I22" s="2">
        <v>-82.311558660000003</v>
      </c>
      <c r="K22" s="2">
        <v>8.0241494010000007</v>
      </c>
      <c r="L22" s="2">
        <v>-81.985898449999993</v>
      </c>
      <c r="N22" s="2">
        <v>8.1555353830000001</v>
      </c>
      <c r="O22" s="2">
        <v>-81.945505100000005</v>
      </c>
      <c r="Q22" s="2">
        <v>9.7716447629999994</v>
      </c>
      <c r="R22" s="2">
        <v>-81.446680319999999</v>
      </c>
      <c r="T22" s="2">
        <v>9.9762433720000008</v>
      </c>
      <c r="U22" s="2">
        <v>-81.383953790000007</v>
      </c>
      <c r="W22" s="2">
        <v>12.627027310000001</v>
      </c>
      <c r="X22" s="2">
        <v>-80.542601140000002</v>
      </c>
      <c r="Z22" s="2">
        <v>12.977590149999999</v>
      </c>
      <c r="AA22" s="2">
        <v>-80.421560630000002</v>
      </c>
      <c r="AE22" s="2"/>
    </row>
    <row r="23" spans="2:31" x14ac:dyDescent="0.25">
      <c r="B23" s="2">
        <v>5.9006315860000003</v>
      </c>
      <c r="C23" s="2">
        <v>-82.465975589999999</v>
      </c>
      <c r="E23" s="2">
        <v>6.7393532670000003</v>
      </c>
      <c r="F23" s="2">
        <v>-82.228123550000007</v>
      </c>
      <c r="H23" s="2">
        <v>6.8300344800000001</v>
      </c>
      <c r="I23" s="2">
        <v>-82.198892749999999</v>
      </c>
      <c r="K23" s="2">
        <v>7.959314472</v>
      </c>
      <c r="L23" s="2">
        <v>-81.855829369999995</v>
      </c>
      <c r="N23" s="2">
        <v>8.0893033160000005</v>
      </c>
      <c r="O23" s="2">
        <v>-81.813596559999993</v>
      </c>
      <c r="Q23" s="2">
        <v>9.6885765859999999</v>
      </c>
      <c r="R23" s="2">
        <v>-81.292566730000004</v>
      </c>
      <c r="T23" s="2">
        <v>9.8909931009999994</v>
      </c>
      <c r="U23" s="2">
        <v>-81.227162489999998</v>
      </c>
      <c r="W23" s="2">
        <v>12.51299597</v>
      </c>
      <c r="X23" s="2">
        <v>-80.354019149999999</v>
      </c>
      <c r="Z23" s="2">
        <v>12.859452040000001</v>
      </c>
      <c r="AA23" s="2">
        <v>-80.229091350000004</v>
      </c>
      <c r="AE23" s="2"/>
    </row>
    <row r="24" spans="2:31" x14ac:dyDescent="0.25">
      <c r="B24" s="2">
        <v>5.8552651210000004</v>
      </c>
      <c r="C24" s="2">
        <v>-82.368881700000003</v>
      </c>
      <c r="E24" s="2">
        <v>6.683695653</v>
      </c>
      <c r="F24" s="2">
        <v>-82.117837960000003</v>
      </c>
      <c r="H24" s="2">
        <v>6.7733878900000004</v>
      </c>
      <c r="I24" s="2">
        <v>-82.087245890000005</v>
      </c>
      <c r="K24" s="2">
        <v>7.8918443040000001</v>
      </c>
      <c r="L24" s="2">
        <v>-81.727075389999996</v>
      </c>
      <c r="N24" s="2">
        <v>8.020403001</v>
      </c>
      <c r="O24" s="2">
        <v>-81.683029189999999</v>
      </c>
      <c r="Q24" s="2">
        <v>9.6023989420000007</v>
      </c>
      <c r="R24" s="2">
        <v>-81.140071930000005</v>
      </c>
      <c r="T24" s="2">
        <v>9.802663677</v>
      </c>
      <c r="U24" s="2">
        <v>-81.072199429999998</v>
      </c>
      <c r="W24" s="2">
        <v>12.39517403</v>
      </c>
      <c r="X24" s="2">
        <v>-80.167871520000006</v>
      </c>
      <c r="Z24" s="2">
        <v>12.737447919999999</v>
      </c>
      <c r="AA24" s="2">
        <v>-80.039141369999996</v>
      </c>
      <c r="AE24" s="2"/>
    </row>
    <row r="25" spans="2:31" x14ac:dyDescent="0.25">
      <c r="B25" s="2">
        <v>5.8073628470000003</v>
      </c>
      <c r="C25" s="2">
        <v>-82.272551140000004</v>
      </c>
      <c r="E25" s="2">
        <v>6.6258455810000001</v>
      </c>
      <c r="F25" s="2">
        <v>-82.008809350000007</v>
      </c>
      <c r="H25" s="2">
        <v>6.7145359249999998</v>
      </c>
      <c r="I25" s="2">
        <v>-81.976870340000005</v>
      </c>
      <c r="K25" s="2">
        <v>7.821812736</v>
      </c>
      <c r="L25" s="2">
        <v>-81.599652320000004</v>
      </c>
      <c r="N25" s="2">
        <v>7.9489161319999999</v>
      </c>
      <c r="O25" s="2">
        <v>-81.553814930000001</v>
      </c>
      <c r="Q25" s="2">
        <v>9.513413023</v>
      </c>
      <c r="R25" s="2">
        <v>-80.9895128</v>
      </c>
      <c r="T25" s="2">
        <v>9.7113205140000005</v>
      </c>
      <c r="U25" s="2">
        <v>-80.918976200000003</v>
      </c>
      <c r="W25" s="2">
        <v>12.273609889999999</v>
      </c>
      <c r="X25" s="2">
        <v>-79.983985169999997</v>
      </c>
      <c r="Z25" s="2">
        <v>12.611627650000001</v>
      </c>
      <c r="AA25" s="2">
        <v>-79.851531940000001</v>
      </c>
      <c r="AE25" s="2"/>
    </row>
    <row r="26" spans="2:31" x14ac:dyDescent="0.25">
      <c r="B26" s="2">
        <v>5.757272715</v>
      </c>
      <c r="C26" s="2">
        <v>-82.177628970000001</v>
      </c>
      <c r="E26" s="2">
        <v>6.5658325489999996</v>
      </c>
      <c r="F26" s="2">
        <v>-81.900982479999996</v>
      </c>
      <c r="H26" s="2">
        <v>6.6535042950000003</v>
      </c>
      <c r="I26" s="2">
        <v>-81.867711600000007</v>
      </c>
      <c r="K26" s="2">
        <v>7.7493797960000004</v>
      </c>
      <c r="L26" s="2">
        <v>-81.473716109999998</v>
      </c>
      <c r="N26" s="2">
        <v>7.8750105660000003</v>
      </c>
      <c r="O26" s="2">
        <v>-81.426108319999997</v>
      </c>
      <c r="Q26" s="2">
        <v>9.4215091050000002</v>
      </c>
      <c r="R26" s="2">
        <v>-80.84051608</v>
      </c>
      <c r="T26" s="2">
        <v>9.6171186950000003</v>
      </c>
      <c r="U26" s="2">
        <v>-80.767574769999996</v>
      </c>
      <c r="W26" s="2">
        <v>12.14847121</v>
      </c>
      <c r="X26" s="2">
        <v>-79.802377120000003</v>
      </c>
      <c r="Z26" s="2">
        <v>12.48216626</v>
      </c>
      <c r="AA26" s="2">
        <v>-79.666276960000005</v>
      </c>
      <c r="AE26" s="2"/>
    </row>
    <row r="27" spans="2:31" x14ac:dyDescent="0.25">
      <c r="B27" s="2">
        <v>5.7048161090000002</v>
      </c>
      <c r="C27" s="2">
        <v>-82.083710429999996</v>
      </c>
      <c r="E27" s="2">
        <v>6.5036988989999998</v>
      </c>
      <c r="F27" s="2">
        <v>-81.794355350000004</v>
      </c>
      <c r="H27" s="2">
        <v>6.5903324320000003</v>
      </c>
      <c r="I27" s="2">
        <v>-81.759769059999996</v>
      </c>
      <c r="K27" s="2">
        <v>7.674541412</v>
      </c>
      <c r="L27" s="2">
        <v>-81.349154549999994</v>
      </c>
      <c r="N27" s="2">
        <v>7.7986844670000002</v>
      </c>
      <c r="O27" s="2">
        <v>-81.299793019999996</v>
      </c>
      <c r="Q27" s="2">
        <v>9.3268945480000003</v>
      </c>
      <c r="R27" s="2">
        <v>-80.693282640000007</v>
      </c>
      <c r="T27" s="2">
        <v>9.5201132679999994</v>
      </c>
      <c r="U27" s="2">
        <v>-80.617931049999996</v>
      </c>
      <c r="W27" s="2">
        <v>12.01997525</v>
      </c>
      <c r="X27" s="2">
        <v>-79.623165090000001</v>
      </c>
      <c r="Z27" s="2">
        <v>12.34929292</v>
      </c>
      <c r="AA27" s="2">
        <v>-79.483491119999996</v>
      </c>
      <c r="AE27" s="2"/>
    </row>
    <row r="28" spans="2:31" x14ac:dyDescent="0.25">
      <c r="B28" s="2">
        <v>5.6502478309999997</v>
      </c>
      <c r="C28" s="2">
        <v>-81.991194219999997</v>
      </c>
      <c r="E28" s="2">
        <v>6.4394418699999996</v>
      </c>
      <c r="F28" s="2">
        <v>-81.688882070000005</v>
      </c>
      <c r="H28" s="2">
        <v>6.5250163409999997</v>
      </c>
      <c r="I28" s="2">
        <v>-81.652996560000005</v>
      </c>
      <c r="K28" s="2">
        <v>7.5973667650000003</v>
      </c>
      <c r="L28" s="2">
        <v>-81.226010000000002</v>
      </c>
      <c r="N28" s="2">
        <v>7.7200070260000002</v>
      </c>
      <c r="O28" s="2">
        <v>-81.174911640000005</v>
      </c>
      <c r="Q28" s="2">
        <v>9.2295551160000002</v>
      </c>
      <c r="R28" s="2">
        <v>-80.547693179999996</v>
      </c>
      <c r="T28" s="2">
        <v>9.4203511580000008</v>
      </c>
      <c r="U28" s="2">
        <v>-80.47000147</v>
      </c>
      <c r="W28" s="2">
        <v>11.88830915</v>
      </c>
      <c r="X28" s="2">
        <v>-79.446445960000005</v>
      </c>
      <c r="Z28" s="2">
        <v>12.21320289</v>
      </c>
      <c r="AA28" s="2">
        <v>-79.303269560000004</v>
      </c>
      <c r="AE28" s="2"/>
    </row>
    <row r="29" spans="2:31" x14ac:dyDescent="0.25">
      <c r="B29" s="2">
        <v>5.5933433399999997</v>
      </c>
      <c r="C29" s="2">
        <v>-81.899652270000004</v>
      </c>
      <c r="E29" s="2">
        <v>6.3731729269999997</v>
      </c>
      <c r="F29" s="2">
        <v>-81.584714509999998</v>
      </c>
      <c r="H29" s="2">
        <v>6.4576710149999998</v>
      </c>
      <c r="I29" s="2">
        <v>-81.54754638</v>
      </c>
      <c r="K29" s="2">
        <v>7.5179623280000003</v>
      </c>
      <c r="L29" s="2">
        <v>-81.104390170000002</v>
      </c>
      <c r="N29" s="2">
        <v>7.6390822700000003</v>
      </c>
      <c r="O29" s="2">
        <v>-81.051575260000007</v>
      </c>
      <c r="Q29" s="2">
        <v>9.1296832729999995</v>
      </c>
      <c r="R29" s="2">
        <v>-80.403962329999999</v>
      </c>
      <c r="T29" s="2">
        <v>9.3179674769999998</v>
      </c>
      <c r="U29" s="2">
        <v>-80.323887869999993</v>
      </c>
      <c r="W29" s="2">
        <v>11.75355543</v>
      </c>
      <c r="X29" s="2">
        <v>-79.272186660000003</v>
      </c>
      <c r="Z29" s="2">
        <v>12.073735429999999</v>
      </c>
      <c r="AA29" s="2">
        <v>-79.125277980000007</v>
      </c>
      <c r="AE29" s="2"/>
    </row>
    <row r="30" spans="2:31" x14ac:dyDescent="0.25">
      <c r="B30" s="2">
        <v>5.5345076740000003</v>
      </c>
      <c r="C30" s="2">
        <v>-81.809681920000003</v>
      </c>
      <c r="E30" s="2">
        <v>6.3048725000000001</v>
      </c>
      <c r="F30" s="2">
        <v>-81.481802610000003</v>
      </c>
      <c r="H30" s="2">
        <v>6.388279668</v>
      </c>
      <c r="I30" s="2">
        <v>-81.44336534</v>
      </c>
      <c r="K30" s="2">
        <v>7.4362930660000002</v>
      </c>
      <c r="L30" s="2">
        <v>-80.984193869999999</v>
      </c>
      <c r="N30" s="2">
        <v>7.5558669030000001</v>
      </c>
      <c r="O30" s="2">
        <v>-80.929685570000004</v>
      </c>
      <c r="Q30" s="2">
        <v>9.0272468969999995</v>
      </c>
      <c r="R30" s="2">
        <v>-80.261994169999994</v>
      </c>
      <c r="T30" s="2">
        <v>9.2130918039999994</v>
      </c>
      <c r="U30" s="2">
        <v>-80.179701140000006</v>
      </c>
      <c r="W30" s="2">
        <v>11.61553692</v>
      </c>
      <c r="X30" s="2">
        <v>-79.100056570000007</v>
      </c>
      <c r="Z30" s="2">
        <v>11.931177999999999</v>
      </c>
      <c r="AA30" s="2">
        <v>-78.949791340000004</v>
      </c>
      <c r="AE30" s="2"/>
    </row>
    <row r="31" spans="2:31" x14ac:dyDescent="0.25">
      <c r="B31" s="2">
        <v>5.4734095680000001</v>
      </c>
      <c r="C31" s="2">
        <v>-81.720726110000001</v>
      </c>
      <c r="E31" s="2">
        <v>6.2346303689999996</v>
      </c>
      <c r="F31" s="2">
        <v>-81.380262720000005</v>
      </c>
      <c r="H31" s="2">
        <v>6.3169367440000004</v>
      </c>
      <c r="I31" s="2">
        <v>-81.340568320000003</v>
      </c>
      <c r="K31" s="2">
        <v>7.3524553480000003</v>
      </c>
      <c r="L31" s="2">
        <v>-80.865517479999994</v>
      </c>
      <c r="N31" s="2">
        <v>7.4704519429999996</v>
      </c>
      <c r="O31" s="2">
        <v>-80.809344909999993</v>
      </c>
      <c r="Q31" s="2">
        <v>8.9223762020000006</v>
      </c>
      <c r="R31" s="2">
        <v>-80.121942129999994</v>
      </c>
      <c r="T31" s="2">
        <v>9.1055436089999997</v>
      </c>
      <c r="U31" s="2">
        <v>-80.037167699999998</v>
      </c>
      <c r="W31" s="2">
        <v>11.47478695</v>
      </c>
      <c r="X31" s="2">
        <v>-78.930621790000004</v>
      </c>
      <c r="Z31" s="2">
        <v>11.785616989999999</v>
      </c>
      <c r="AA31" s="2">
        <v>-78.776811960000003</v>
      </c>
      <c r="AE31" s="2"/>
    </row>
    <row r="32" spans="2:31" x14ac:dyDescent="0.25">
      <c r="B32" s="2">
        <v>5.4101603469999997</v>
      </c>
      <c r="C32" s="2">
        <v>-81.632932109999999</v>
      </c>
      <c r="E32" s="2">
        <v>6.1624440580000002</v>
      </c>
      <c r="F32" s="2">
        <v>-81.280076940000001</v>
      </c>
      <c r="H32" s="2">
        <v>6.2436425409999998</v>
      </c>
      <c r="I32" s="2">
        <v>-81.23913435</v>
      </c>
      <c r="K32" s="2">
        <v>7.266485876</v>
      </c>
      <c r="L32" s="2">
        <v>-80.748370379999997</v>
      </c>
      <c r="N32" s="2">
        <v>7.3828714209999999</v>
      </c>
      <c r="O32" s="2">
        <v>-80.690565160000006</v>
      </c>
      <c r="Q32" s="2">
        <v>8.8150409849999996</v>
      </c>
      <c r="R32" s="2">
        <v>-79.983728600000006</v>
      </c>
      <c r="T32" s="2">
        <v>8.9955733359999996</v>
      </c>
      <c r="U32" s="2">
        <v>-79.896600609999993</v>
      </c>
      <c r="W32" s="2">
        <v>11.33108597</v>
      </c>
      <c r="X32" s="2">
        <v>-78.763533089999996</v>
      </c>
      <c r="Z32" s="2">
        <v>11.63711857</v>
      </c>
      <c r="AA32" s="2">
        <v>-78.606339849999998</v>
      </c>
      <c r="AE32" s="2"/>
    </row>
    <row r="33" spans="2:31" x14ac:dyDescent="0.25">
      <c r="B33" s="2">
        <v>5.3451336219999996</v>
      </c>
      <c r="C33" s="2">
        <v>-81.546765089999994</v>
      </c>
      <c r="E33" s="2">
        <v>6.0884361260000004</v>
      </c>
      <c r="F33" s="2">
        <v>-81.181408570000002</v>
      </c>
      <c r="H33" s="2">
        <v>6.1685248450000003</v>
      </c>
      <c r="I33" s="2">
        <v>-81.139225229999994</v>
      </c>
      <c r="K33" s="2">
        <v>7.1783395900000002</v>
      </c>
      <c r="L33" s="2">
        <v>-80.632659930000003</v>
      </c>
      <c r="N33" s="2">
        <v>7.2930793740000004</v>
      </c>
      <c r="O33" s="2">
        <v>-80.573252550000007</v>
      </c>
      <c r="Q33" s="2">
        <v>8.7053790190000004</v>
      </c>
      <c r="R33" s="2">
        <v>-79.847474860000005</v>
      </c>
      <c r="T33" s="2">
        <v>8.8832470449999992</v>
      </c>
      <c r="U33" s="2">
        <v>-79.758032749999998</v>
      </c>
      <c r="W33" s="2">
        <v>11.18445193</v>
      </c>
      <c r="X33" s="2">
        <v>-78.598742950000002</v>
      </c>
      <c r="Z33" s="2">
        <v>11.485974479999999</v>
      </c>
      <c r="AA33" s="2">
        <v>-78.438620970000002</v>
      </c>
      <c r="AE33" s="2"/>
    </row>
    <row r="34" spans="2:31" x14ac:dyDescent="0.25">
      <c r="B34" s="2">
        <v>5.2784233370000004</v>
      </c>
      <c r="C34" s="2">
        <v>-81.462266310000004</v>
      </c>
      <c r="E34" s="2">
        <v>6.0124197779999999</v>
      </c>
      <c r="F34" s="2">
        <v>-81.08402409</v>
      </c>
      <c r="H34" s="2">
        <v>6.0913958609999996</v>
      </c>
      <c r="I34" s="2">
        <v>-81.040601899999999</v>
      </c>
      <c r="K34" s="2">
        <v>7.0882097269999997</v>
      </c>
      <c r="L34" s="2">
        <v>-80.518618450000005</v>
      </c>
      <c r="N34" s="2">
        <v>7.2012773790000004</v>
      </c>
      <c r="O34" s="2">
        <v>-80.457639</v>
      </c>
      <c r="Q34" s="2">
        <v>8.593206726</v>
      </c>
      <c r="R34" s="2">
        <v>-79.712891029999994</v>
      </c>
      <c r="T34" s="2">
        <v>8.7686297070000006</v>
      </c>
      <c r="U34" s="2">
        <v>-79.621475599999997</v>
      </c>
      <c r="W34" s="2">
        <v>11.035077790000001</v>
      </c>
      <c r="X34" s="2">
        <v>-78.436407340000002</v>
      </c>
      <c r="Z34" s="2">
        <v>11.33204804</v>
      </c>
      <c r="AA34" s="2">
        <v>-78.273426099999995</v>
      </c>
      <c r="AE34" s="2"/>
    </row>
    <row r="35" spans="2:31" x14ac:dyDescent="0.25">
      <c r="B35" s="2">
        <v>5.2096024569999999</v>
      </c>
      <c r="C35" s="2">
        <v>-81.378853309999997</v>
      </c>
      <c r="E35" s="2">
        <v>5.9346411689999998</v>
      </c>
      <c r="F35" s="2">
        <v>-80.988237740000002</v>
      </c>
      <c r="H35" s="2">
        <v>6.0125049949999996</v>
      </c>
      <c r="I35" s="2">
        <v>-80.943581440000003</v>
      </c>
      <c r="K35" s="2">
        <v>6.9960831140000002</v>
      </c>
      <c r="L35" s="2">
        <v>-80.406220750000003</v>
      </c>
      <c r="N35" s="2">
        <v>7.1074583020000004</v>
      </c>
      <c r="O35" s="2">
        <v>-80.343693720000005</v>
      </c>
      <c r="Q35" s="2">
        <v>8.4788288590000001</v>
      </c>
      <c r="R35" s="2">
        <v>-79.58029569</v>
      </c>
      <c r="T35" s="2">
        <v>8.6516412379999998</v>
      </c>
      <c r="U35" s="2">
        <v>-79.486777450000005</v>
      </c>
      <c r="W35" s="2">
        <v>10.88310167</v>
      </c>
      <c r="X35" s="2">
        <v>-78.276613530000006</v>
      </c>
      <c r="Z35" s="2">
        <v>11.17529847</v>
      </c>
      <c r="AA35" s="2">
        <v>-78.110656199999994</v>
      </c>
      <c r="AE35" s="2"/>
    </row>
    <row r="36" spans="2:31" x14ac:dyDescent="0.25">
      <c r="B36" s="2">
        <v>5.1392993660000004</v>
      </c>
      <c r="C36" s="2">
        <v>-81.297241209999996</v>
      </c>
      <c r="E36" s="2">
        <v>5.8550477699999997</v>
      </c>
      <c r="F36" s="2">
        <v>-80.893964249999996</v>
      </c>
      <c r="H36" s="2">
        <v>5.9317962419999999</v>
      </c>
      <c r="I36" s="2">
        <v>-80.848078319999999</v>
      </c>
      <c r="K36" s="2">
        <v>6.9019619790000002</v>
      </c>
      <c r="L36" s="2">
        <v>-80.295459219999998</v>
      </c>
      <c r="N36" s="2">
        <v>7.0116294689999998</v>
      </c>
      <c r="O36" s="2">
        <v>-80.231404220000002</v>
      </c>
      <c r="Q36" s="2">
        <v>8.3623698859999998</v>
      </c>
      <c r="R36" s="2">
        <v>-79.44978888</v>
      </c>
      <c r="T36" s="2">
        <v>8.5324917379999992</v>
      </c>
      <c r="U36" s="2">
        <v>-79.354144430000005</v>
      </c>
      <c r="W36" s="2">
        <v>10.72847666</v>
      </c>
      <c r="X36" s="2">
        <v>-78.119256989999997</v>
      </c>
      <c r="Z36" s="2">
        <v>11.01585848</v>
      </c>
      <c r="AA36" s="2">
        <v>-77.950392379999997</v>
      </c>
      <c r="AE36" s="2"/>
    </row>
    <row r="37" spans="2:31" x14ac:dyDescent="0.25">
      <c r="B37" s="2">
        <v>5.0674543080000003</v>
      </c>
      <c r="C37" s="2">
        <v>-81.217281779999993</v>
      </c>
      <c r="E37" s="2">
        <v>5.7736784940000003</v>
      </c>
      <c r="F37" s="2">
        <v>-80.801215839999998</v>
      </c>
      <c r="H37" s="2">
        <v>5.8493058219999998</v>
      </c>
      <c r="I37" s="2">
        <v>-80.754106410000006</v>
      </c>
      <c r="K37" s="2">
        <v>6.8059022069999999</v>
      </c>
      <c r="L37" s="2">
        <v>-80.186383660000004</v>
      </c>
      <c r="N37" s="2">
        <v>6.9138507960000002</v>
      </c>
      <c r="O37" s="2">
        <v>-80.120817509999995</v>
      </c>
      <c r="Q37" s="2">
        <v>8.2437025070000001</v>
      </c>
      <c r="R37" s="2">
        <v>-79.321204949999995</v>
      </c>
      <c r="T37" s="2">
        <v>8.4111252279999995</v>
      </c>
      <c r="U37" s="2">
        <v>-79.223488369999998</v>
      </c>
      <c r="W37" s="2">
        <v>10.57134501</v>
      </c>
      <c r="X37" s="2">
        <v>-77.964440870000004</v>
      </c>
      <c r="Z37" s="2">
        <v>10.853882970000001</v>
      </c>
      <c r="AA37" s="2">
        <v>-77.792730169999999</v>
      </c>
      <c r="AE37" s="2"/>
    </row>
    <row r="38" spans="2:31" x14ac:dyDescent="0.25">
      <c r="B38" s="2">
        <v>4.9936227649999996</v>
      </c>
      <c r="C38" s="2">
        <v>-81.138447970000001</v>
      </c>
      <c r="E38" s="2">
        <v>5.6906159780000003</v>
      </c>
      <c r="F38" s="2">
        <v>-80.710044519999997</v>
      </c>
      <c r="H38" s="2">
        <v>5.7651148240000003</v>
      </c>
      <c r="I38" s="2">
        <v>-80.661719649999995</v>
      </c>
      <c r="K38" s="2">
        <v>6.7079276180000003</v>
      </c>
      <c r="L38" s="2">
        <v>-80.079003369999995</v>
      </c>
      <c r="N38" s="2">
        <v>6.8141474039999999</v>
      </c>
      <c r="O38" s="2">
        <v>-80.011941160000006</v>
      </c>
      <c r="Q38" s="2">
        <v>8.1228345520000005</v>
      </c>
      <c r="R38" s="2">
        <v>-79.194535849999994</v>
      </c>
      <c r="T38" s="2">
        <v>8.2875240160000008</v>
      </c>
      <c r="U38" s="2">
        <v>-79.094770600000004</v>
      </c>
      <c r="W38" s="2">
        <v>10.41187774</v>
      </c>
      <c r="X38" s="2">
        <v>-77.812286970000002</v>
      </c>
      <c r="Z38" s="2">
        <v>10.689550949999999</v>
      </c>
      <c r="AA38" s="2">
        <v>-77.637788990000004</v>
      </c>
      <c r="AE38" s="2"/>
    </row>
    <row r="39" spans="2:31" x14ac:dyDescent="0.25">
      <c r="B39" s="2">
        <v>4.9179285530000003</v>
      </c>
      <c r="C39" s="2">
        <v>-81.060867860000002</v>
      </c>
      <c r="E39" s="2">
        <v>5.6057746870000003</v>
      </c>
      <c r="F39" s="2">
        <v>-80.620327869999997</v>
      </c>
      <c r="H39" s="2">
        <v>5.6791340359999998</v>
      </c>
      <c r="I39" s="2">
        <v>-80.570795320000002</v>
      </c>
      <c r="K39" s="2">
        <v>6.6081928440000004</v>
      </c>
      <c r="L39" s="2">
        <v>-79.973460979999999</v>
      </c>
      <c r="N39" s="2">
        <v>6.7126771859999996</v>
      </c>
      <c r="O39" s="2">
        <v>-79.904918129999999</v>
      </c>
      <c r="Q39" s="2">
        <v>7.9998259599999999</v>
      </c>
      <c r="R39" s="2">
        <v>-79.069824609999998</v>
      </c>
      <c r="T39" s="2">
        <v>8.1618908940000008</v>
      </c>
      <c r="U39" s="2">
        <v>-78.968175500000001</v>
      </c>
      <c r="W39" s="2">
        <v>10.25006831</v>
      </c>
      <c r="X39" s="2">
        <v>-77.662738009999998</v>
      </c>
      <c r="Z39" s="2">
        <v>10.522849389999999</v>
      </c>
      <c r="AA39" s="2">
        <v>-77.485515390000003</v>
      </c>
      <c r="AE39" s="2"/>
    </row>
    <row r="40" spans="2:31" x14ac:dyDescent="0.25">
      <c r="B40" s="2">
        <v>4.8414200279999999</v>
      </c>
      <c r="C40" s="2">
        <v>-80.985545149999993</v>
      </c>
      <c r="E40" s="2">
        <v>5.5193320269999999</v>
      </c>
      <c r="F40" s="2">
        <v>-80.532229220000005</v>
      </c>
      <c r="H40" s="2">
        <v>5.5915409450000002</v>
      </c>
      <c r="I40" s="2">
        <v>-80.481500299999993</v>
      </c>
      <c r="K40" s="2">
        <v>6.5065428929999998</v>
      </c>
      <c r="L40" s="2">
        <v>-79.869576390000006</v>
      </c>
      <c r="N40" s="2">
        <v>6.6092820059999999</v>
      </c>
      <c r="O40" s="2">
        <v>-79.799564989999993</v>
      </c>
      <c r="Q40" s="2">
        <v>7.8748311580000001</v>
      </c>
      <c r="R40" s="2">
        <v>-78.947202300000001</v>
      </c>
      <c r="T40" s="2">
        <v>8.0341529430000005</v>
      </c>
      <c r="U40" s="2">
        <v>-78.843604450000001</v>
      </c>
      <c r="W40" s="2">
        <v>10.085781649999999</v>
      </c>
      <c r="X40" s="2">
        <v>-77.515629439999998</v>
      </c>
      <c r="Z40" s="2">
        <v>10.353623649999999</v>
      </c>
      <c r="AA40" s="2">
        <v>-77.335743910000005</v>
      </c>
      <c r="AE40" s="2"/>
    </row>
    <row r="41" spans="2:31" x14ac:dyDescent="0.25">
      <c r="B41" s="2">
        <v>4.7630450069999997</v>
      </c>
      <c r="C41" s="2">
        <v>-80.911382290000006</v>
      </c>
      <c r="E41" s="2">
        <v>5.4312971130000003</v>
      </c>
      <c r="F41" s="2">
        <v>-80.445732849999999</v>
      </c>
      <c r="H41" s="2">
        <v>5.5023419049999998</v>
      </c>
      <c r="I41" s="2">
        <v>-80.393820840000004</v>
      </c>
      <c r="K41" s="2">
        <v>6.4030909510000003</v>
      </c>
      <c r="L41" s="2">
        <v>-79.767455049999995</v>
      </c>
      <c r="N41" s="2">
        <v>6.5040764449999999</v>
      </c>
      <c r="O41" s="2">
        <v>-79.695988020000001</v>
      </c>
      <c r="Q41" s="2">
        <v>7.7479953909999999</v>
      </c>
      <c r="R41" s="2">
        <v>-78.826771699999995</v>
      </c>
      <c r="T41" s="2">
        <v>7.9044899319999997</v>
      </c>
      <c r="U41" s="2">
        <v>-78.721208959999998</v>
      </c>
      <c r="W41" s="2">
        <v>9.9191477989999992</v>
      </c>
      <c r="X41" s="2">
        <v>-77.371049510000006</v>
      </c>
      <c r="Z41" s="2">
        <v>10.182011729999999</v>
      </c>
      <c r="AA41" s="2">
        <v>-77.188572879999995</v>
      </c>
      <c r="AE41" s="2"/>
    </row>
    <row r="42" spans="2:31" x14ac:dyDescent="0.25">
      <c r="B42" s="2">
        <v>4.6829008520000004</v>
      </c>
      <c r="C42" s="2">
        <v>-80.838471839999997</v>
      </c>
      <c r="E42" s="2">
        <v>5.341701112</v>
      </c>
      <c r="F42" s="2">
        <v>-80.360850889999995</v>
      </c>
      <c r="H42" s="2">
        <v>5.4115665149999996</v>
      </c>
      <c r="I42" s="2">
        <v>-80.30777071</v>
      </c>
      <c r="K42" s="2">
        <v>6.2978924259999998</v>
      </c>
      <c r="L42" s="2">
        <v>-79.667143569999993</v>
      </c>
      <c r="N42" s="2">
        <v>6.397116316</v>
      </c>
      <c r="O42" s="2">
        <v>-79.594233819999999</v>
      </c>
      <c r="Q42" s="2">
        <v>7.619181244</v>
      </c>
      <c r="R42" s="2">
        <v>-78.70837066</v>
      </c>
      <c r="T42" s="2">
        <v>7.7728358950000001</v>
      </c>
      <c r="U42" s="2">
        <v>-78.600904850000006</v>
      </c>
      <c r="W42" s="2">
        <v>9.7503053210000008</v>
      </c>
      <c r="X42" s="2">
        <v>-77.22909593</v>
      </c>
      <c r="Z42" s="2">
        <v>10.00815972</v>
      </c>
      <c r="AA42" s="2">
        <v>-77.044097030000003</v>
      </c>
      <c r="AE42" s="2"/>
    </row>
    <row r="43" spans="2:31" x14ac:dyDescent="0.25">
      <c r="B43" s="2">
        <v>4.601698055</v>
      </c>
      <c r="C43" s="2">
        <v>-80.767421769999999</v>
      </c>
      <c r="E43" s="2">
        <v>5.2506148599999998</v>
      </c>
      <c r="F43" s="2">
        <v>-80.277640109999993</v>
      </c>
      <c r="H43" s="2">
        <v>5.3192874120000004</v>
      </c>
      <c r="I43" s="2">
        <v>-80.223406030000007</v>
      </c>
      <c r="K43" s="2">
        <v>6.1909659330000002</v>
      </c>
      <c r="L43" s="2">
        <v>-79.568652779999994</v>
      </c>
      <c r="N43" s="2">
        <v>6.2884201539999998</v>
      </c>
      <c r="O43" s="2">
        <v>-79.494312530000002</v>
      </c>
      <c r="Q43" s="2">
        <v>7.4883903289999996</v>
      </c>
      <c r="R43" s="2">
        <v>-78.591992099999999</v>
      </c>
      <c r="T43" s="2">
        <v>7.6391640580000004</v>
      </c>
      <c r="U43" s="2">
        <v>-78.482657669999995</v>
      </c>
      <c r="W43" s="2">
        <v>9.5794160510000008</v>
      </c>
      <c r="X43" s="2">
        <v>-77.089892210000002</v>
      </c>
      <c r="Z43" s="2">
        <v>9.8322398900000003</v>
      </c>
      <c r="AA43" s="2">
        <v>-76.902434299999996</v>
      </c>
      <c r="AE43" s="2"/>
    </row>
    <row r="44" spans="2:31" x14ac:dyDescent="0.25">
      <c r="B44" s="2">
        <v>4.5192426880000003</v>
      </c>
      <c r="C44" s="2">
        <v>-80.698004130000001</v>
      </c>
      <c r="E44" s="2">
        <v>5.1579278009999996</v>
      </c>
      <c r="F44" s="2">
        <v>-80.195998239999994</v>
      </c>
      <c r="H44" s="2">
        <v>5.2253948340000003</v>
      </c>
      <c r="I44" s="2">
        <v>-80.140620010000006</v>
      </c>
      <c r="K44" s="2">
        <v>6.0824734920000001</v>
      </c>
      <c r="L44" s="2">
        <v>-79.47211385</v>
      </c>
      <c r="N44" s="2">
        <v>6.1781497060000001</v>
      </c>
      <c r="O44" s="2">
        <v>-79.396359259999997</v>
      </c>
      <c r="Q44" s="2">
        <v>7.3556708689999999</v>
      </c>
      <c r="R44" s="2">
        <v>-78.477687040000006</v>
      </c>
      <c r="T44" s="2">
        <v>7.503680664</v>
      </c>
      <c r="U44" s="2">
        <v>-78.366643580000002</v>
      </c>
      <c r="W44" s="2">
        <v>9.4064477499999999</v>
      </c>
      <c r="X44" s="2">
        <v>-76.953402879999999</v>
      </c>
      <c r="Z44" s="2">
        <v>9.6542199899999996</v>
      </c>
      <c r="AA44" s="2">
        <v>-76.763546210000001</v>
      </c>
      <c r="AE44" s="2"/>
    </row>
    <row r="45" spans="2:31" x14ac:dyDescent="0.25">
      <c r="B45" s="2">
        <v>4.4354346649999998</v>
      </c>
      <c r="C45" s="2">
        <v>-80.63009821</v>
      </c>
      <c r="E45" s="2">
        <v>5.0638663360000002</v>
      </c>
      <c r="F45" s="2">
        <v>-80.116111399999994</v>
      </c>
      <c r="H45" s="2">
        <v>5.1301198130000003</v>
      </c>
      <c r="I45" s="2">
        <v>-80.059598609999995</v>
      </c>
      <c r="K45" s="2">
        <v>5.9723071570000004</v>
      </c>
      <c r="L45" s="2">
        <v>-79.377407959999999</v>
      </c>
      <c r="N45" s="2">
        <v>6.0661889819999999</v>
      </c>
      <c r="O45" s="2">
        <v>-79.300259589999996</v>
      </c>
      <c r="Q45" s="2">
        <v>7.2213241889999997</v>
      </c>
      <c r="R45" s="2">
        <v>-78.365721350000001</v>
      </c>
      <c r="T45" s="2">
        <v>7.3663345800000002</v>
      </c>
      <c r="U45" s="2">
        <v>-78.252817750000006</v>
      </c>
      <c r="W45" s="2">
        <v>9.2312881919999992</v>
      </c>
      <c r="X45" s="2">
        <v>-76.819516680000007</v>
      </c>
      <c r="Z45" s="2">
        <v>9.4739785049999998</v>
      </c>
      <c r="AA45" s="2">
        <v>-76.627325940000006</v>
      </c>
      <c r="AE45" s="2"/>
    </row>
    <row r="46" spans="2:31" x14ac:dyDescent="0.25">
      <c r="B46" s="2">
        <v>4.3506314039999996</v>
      </c>
      <c r="C46" s="2">
        <v>-80.563951399999993</v>
      </c>
      <c r="E46" s="2">
        <v>4.9684058589999998</v>
      </c>
      <c r="F46" s="2">
        <v>-80.037937999999997</v>
      </c>
      <c r="H46" s="2">
        <v>5.0334372209999998</v>
      </c>
      <c r="I46" s="2">
        <v>-79.980298959999999</v>
      </c>
      <c r="K46" s="2">
        <v>5.8605973789999997</v>
      </c>
      <c r="L46" s="2">
        <v>-79.284623100000005</v>
      </c>
      <c r="N46" s="2">
        <v>5.9526655100000001</v>
      </c>
      <c r="O46" s="2">
        <v>-79.206108159999999</v>
      </c>
      <c r="Q46" s="2">
        <v>7.0850493989999999</v>
      </c>
      <c r="R46" s="2">
        <v>-78.255838260000004</v>
      </c>
      <c r="T46" s="2">
        <v>7.2272294800000001</v>
      </c>
      <c r="U46" s="2">
        <v>-78.141258629999996</v>
      </c>
      <c r="W46" s="2">
        <v>9.0540141779999992</v>
      </c>
      <c r="X46" s="2">
        <v>-76.688255850000004</v>
      </c>
      <c r="Z46" s="2">
        <v>9.2915899159999995</v>
      </c>
      <c r="AA46" s="2">
        <v>-76.493800980000003</v>
      </c>
      <c r="AE46" s="2"/>
    </row>
    <row r="47" spans="2:31" x14ac:dyDescent="0.25">
      <c r="B47" s="2">
        <v>4.2645152819999996</v>
      </c>
      <c r="C47" s="2">
        <v>-80.499277829999997</v>
      </c>
      <c r="E47" s="2">
        <v>4.8715621450000004</v>
      </c>
      <c r="F47" s="2">
        <v>-79.961473560000002</v>
      </c>
      <c r="H47" s="2">
        <v>4.9353614940000003</v>
      </c>
      <c r="I47" s="2">
        <v>-79.902717460000005</v>
      </c>
      <c r="K47" s="2">
        <v>5.7473243470000002</v>
      </c>
      <c r="L47" s="2">
        <v>-79.193725439999994</v>
      </c>
      <c r="N47" s="2">
        <v>5.8375571839999996</v>
      </c>
      <c r="O47" s="2">
        <v>-79.113872810000004</v>
      </c>
      <c r="Q47" s="2">
        <v>6.9470560399999997</v>
      </c>
      <c r="R47" s="2">
        <v>-78.148199210000001</v>
      </c>
      <c r="T47" s="2">
        <v>7.0863400280000004</v>
      </c>
      <c r="U47" s="2">
        <v>-78.031930149999994</v>
      </c>
      <c r="W47" s="2">
        <v>8.8748008590000005</v>
      </c>
      <c r="X47" s="2">
        <v>-76.559706259999999</v>
      </c>
      <c r="Z47" s="2">
        <v>9.1072313479999991</v>
      </c>
      <c r="AA47" s="2">
        <v>-76.363061920000007</v>
      </c>
      <c r="AE47" s="2"/>
    </row>
    <row r="48" spans="2:31" x14ac:dyDescent="0.25">
      <c r="B48" s="2">
        <v>4.1769419729999999</v>
      </c>
      <c r="C48" s="2">
        <v>-80.435955849999999</v>
      </c>
      <c r="E48" s="2">
        <v>4.7733037740000004</v>
      </c>
      <c r="F48" s="2">
        <v>-79.886677570000003</v>
      </c>
      <c r="H48" s="2">
        <v>4.835858462</v>
      </c>
      <c r="I48" s="2">
        <v>-79.826815179999997</v>
      </c>
      <c r="K48" s="2">
        <v>5.6323937769999999</v>
      </c>
      <c r="L48" s="2">
        <v>-79.104631220000002</v>
      </c>
      <c r="N48" s="2">
        <v>5.7207685130000003</v>
      </c>
      <c r="O48" s="2">
        <v>-79.023467960000005</v>
      </c>
      <c r="Q48" s="2">
        <v>6.8072530589999998</v>
      </c>
      <c r="R48" s="2">
        <v>-78.042723659999993</v>
      </c>
      <c r="T48" s="2">
        <v>6.943649475</v>
      </c>
      <c r="U48" s="2">
        <v>-77.924812099999997</v>
      </c>
      <c r="W48" s="2">
        <v>8.6937955500000008</v>
      </c>
      <c r="X48" s="2">
        <v>-76.433941090000005</v>
      </c>
      <c r="Z48" s="2">
        <v>8.9210543560000009</v>
      </c>
      <c r="AA48" s="2">
        <v>-76.235182440000003</v>
      </c>
      <c r="AE48" s="2"/>
    </row>
    <row r="49" spans="2:31" x14ac:dyDescent="0.25">
      <c r="B49" s="2">
        <v>4.0881202219999997</v>
      </c>
      <c r="C49" s="2">
        <v>-80.374124030000004</v>
      </c>
      <c r="E49" s="2">
        <v>4.673785198</v>
      </c>
      <c r="F49" s="2">
        <v>-79.813642759999993</v>
      </c>
      <c r="H49" s="2">
        <v>4.7350819050000004</v>
      </c>
      <c r="I49" s="2">
        <v>-79.752689119999999</v>
      </c>
      <c r="K49" s="2">
        <v>5.5161631619999998</v>
      </c>
      <c r="L49" s="2">
        <v>-79.017596150000003</v>
      </c>
      <c r="N49" s="2">
        <v>5.6026646109999998</v>
      </c>
      <c r="O49" s="2">
        <v>-78.935150429999993</v>
      </c>
      <c r="Q49" s="2">
        <v>6.6658655509999996</v>
      </c>
      <c r="R49" s="2">
        <v>-77.939567389999993</v>
      </c>
      <c r="T49" s="2">
        <v>6.7992801590000003</v>
      </c>
      <c r="U49" s="2">
        <v>-77.819986950000001</v>
      </c>
      <c r="W49" s="2">
        <v>8.5109998709999992</v>
      </c>
      <c r="X49" s="2">
        <v>-76.310958450000001</v>
      </c>
      <c r="Z49" s="2">
        <v>8.7330627270000001</v>
      </c>
      <c r="AA49" s="2">
        <v>-76.110157130000005</v>
      </c>
      <c r="AE49" s="2"/>
    </row>
    <row r="50" spans="2:31" x14ac:dyDescent="0.25">
      <c r="B50" s="2">
        <v>3.9987038109999999</v>
      </c>
      <c r="C50" s="2">
        <v>-80.314194909999998</v>
      </c>
      <c r="E50" s="2">
        <v>4.5729332969999996</v>
      </c>
      <c r="F50" s="2">
        <v>-79.742294090000001</v>
      </c>
      <c r="H50" s="2">
        <v>4.6329557780000004</v>
      </c>
      <c r="I50" s="2">
        <v>-79.680265419999998</v>
      </c>
      <c r="K50" s="2">
        <v>5.3983795969999999</v>
      </c>
      <c r="L50" s="2">
        <v>-78.932422430000003</v>
      </c>
      <c r="N50" s="2">
        <v>5.4829898149999998</v>
      </c>
      <c r="O50" s="2">
        <v>-78.848717329999999</v>
      </c>
      <c r="Q50" s="2">
        <v>6.5228162980000004</v>
      </c>
      <c r="R50" s="2">
        <v>-77.838653930000007</v>
      </c>
      <c r="T50" s="2">
        <v>6.6532262439999998</v>
      </c>
      <c r="U50" s="2">
        <v>-77.717435769999994</v>
      </c>
      <c r="W50" s="2">
        <v>8.3262380270000005</v>
      </c>
      <c r="X50" s="2">
        <v>-76.190667559999994</v>
      </c>
      <c r="Z50" s="2">
        <v>8.5430609020000006</v>
      </c>
      <c r="AA50" s="2">
        <v>-75.987880989999994</v>
      </c>
      <c r="AE50" s="2"/>
    </row>
    <row r="51" spans="2:31" x14ac:dyDescent="0.25">
      <c r="B51" s="2">
        <v>3.907938455</v>
      </c>
      <c r="C51" s="2">
        <v>-80.255628909999999</v>
      </c>
      <c r="E51" s="2">
        <v>4.4709358359999998</v>
      </c>
      <c r="F51" s="2">
        <v>-79.672746910000001</v>
      </c>
      <c r="H51" s="2">
        <v>4.529669406</v>
      </c>
      <c r="I51" s="2">
        <v>-79.609662049999997</v>
      </c>
      <c r="K51" s="2">
        <v>5.2793070489999998</v>
      </c>
      <c r="L51" s="2">
        <v>-78.849294159999999</v>
      </c>
      <c r="N51" s="2">
        <v>5.3620124039999997</v>
      </c>
      <c r="O51" s="2">
        <v>-78.764354850000004</v>
      </c>
      <c r="Q51" s="2">
        <v>6.3782382240000004</v>
      </c>
      <c r="R51" s="2">
        <v>-77.740060360000001</v>
      </c>
      <c r="T51" s="2">
        <v>6.5056267119999998</v>
      </c>
      <c r="U51" s="2">
        <v>-77.617241680000006</v>
      </c>
      <c r="W51" s="2">
        <v>8.1396180210000004</v>
      </c>
      <c r="X51" s="2">
        <v>-76.073163489999999</v>
      </c>
      <c r="Z51" s="2">
        <v>8.3511771370000005</v>
      </c>
      <c r="AA51" s="2">
        <v>-75.868459279999996</v>
      </c>
      <c r="AE51" s="2"/>
    </row>
    <row r="52" spans="2:31" x14ac:dyDescent="0.25">
      <c r="B52" s="2">
        <v>3.816627649</v>
      </c>
      <c r="C52" s="2">
        <v>-80.198913559999994</v>
      </c>
      <c r="E52" s="2">
        <v>4.367735047</v>
      </c>
      <c r="F52" s="2">
        <v>-79.604945999999998</v>
      </c>
      <c r="H52" s="2">
        <v>4.4251633630000002</v>
      </c>
      <c r="I52" s="2">
        <v>-79.540824110000003</v>
      </c>
      <c r="K52" s="2">
        <v>5.1588337170000003</v>
      </c>
      <c r="L52" s="2">
        <v>-78.768131010000005</v>
      </c>
      <c r="N52" s="2">
        <v>5.239618406</v>
      </c>
      <c r="O52" s="2">
        <v>-78.681981480000005</v>
      </c>
      <c r="Q52" s="2">
        <v>6.2321033249999997</v>
      </c>
      <c r="R52" s="2">
        <v>-77.643750269999998</v>
      </c>
      <c r="T52" s="2">
        <v>6.356449467</v>
      </c>
      <c r="U52" s="2">
        <v>-77.519372110000006</v>
      </c>
      <c r="W52" s="2">
        <v>7.9512518820000002</v>
      </c>
      <c r="X52" s="2">
        <v>-75.958518049999995</v>
      </c>
      <c r="Z52" s="2">
        <v>8.1575290840000001</v>
      </c>
      <c r="AA52" s="2">
        <v>-75.751960100000005</v>
      </c>
      <c r="AE52" s="2"/>
    </row>
    <row r="53" spans="2:31" x14ac:dyDescent="0.25">
      <c r="B53" s="2">
        <v>3.7240402110000002</v>
      </c>
      <c r="C53" s="2">
        <v>-80.143564960000006</v>
      </c>
      <c r="E53" s="2">
        <v>4.2634828269999998</v>
      </c>
      <c r="F53" s="2">
        <v>-79.538967029999995</v>
      </c>
      <c r="H53" s="2">
        <v>4.3195905430000003</v>
      </c>
      <c r="I53" s="2">
        <v>-79.473829749999993</v>
      </c>
      <c r="K53" s="2">
        <v>5.0369485630000002</v>
      </c>
      <c r="L53" s="2">
        <v>-78.688929110000004</v>
      </c>
      <c r="N53" s="2">
        <v>5.1157967510000004</v>
      </c>
      <c r="O53" s="2">
        <v>-78.601592539999999</v>
      </c>
      <c r="Q53" s="2">
        <v>6.0843436999999998</v>
      </c>
      <c r="R53" s="2">
        <v>-77.549671520000004</v>
      </c>
      <c r="T53" s="2">
        <v>6.2059290560000004</v>
      </c>
      <c r="U53" s="2">
        <v>-77.423968000000002</v>
      </c>
      <c r="W53" s="2">
        <v>7.7612139950000003</v>
      </c>
      <c r="X53" s="2">
        <v>-75.846751449999999</v>
      </c>
      <c r="Z53" s="2">
        <v>7.9621948219999998</v>
      </c>
      <c r="AA53" s="2">
        <v>-75.638399620000001</v>
      </c>
      <c r="AE53" s="2"/>
    </row>
    <row r="54" spans="2:31" x14ac:dyDescent="0.25">
      <c r="B54" s="2">
        <v>3.6305696859999999</v>
      </c>
      <c r="C54" s="2">
        <v>-80.089804259999994</v>
      </c>
      <c r="E54" s="2">
        <v>4.1579857809999998</v>
      </c>
      <c r="F54" s="2">
        <v>-79.474666200000001</v>
      </c>
      <c r="H54" s="2">
        <v>4.2127543230000004</v>
      </c>
      <c r="I54" s="2">
        <v>-79.408534180000004</v>
      </c>
      <c r="K54" s="2">
        <v>4.9137597389999996</v>
      </c>
      <c r="L54" s="2">
        <v>-78.61175326</v>
      </c>
      <c r="N54" s="2">
        <v>4.9906567940000004</v>
      </c>
      <c r="O54" s="2">
        <v>-78.523254019999996</v>
      </c>
      <c r="Q54" s="2">
        <v>5.9351528629999999</v>
      </c>
      <c r="R54" s="2">
        <v>-77.457943940000007</v>
      </c>
      <c r="T54" s="2">
        <v>6.0536848409999999</v>
      </c>
      <c r="U54" s="2">
        <v>-77.330782229999997</v>
      </c>
      <c r="W54" s="2">
        <v>7.5695144870000002</v>
      </c>
      <c r="X54" s="2">
        <v>-75.737837999999996</v>
      </c>
      <c r="Z54" s="2">
        <v>7.7651876919999996</v>
      </c>
      <c r="AA54" s="2">
        <v>-75.527744499999997</v>
      </c>
      <c r="AE54" s="2"/>
    </row>
    <row r="55" spans="2:31" x14ac:dyDescent="0.25">
      <c r="B55" s="2">
        <v>3.5361948289999998</v>
      </c>
      <c r="C55" s="2">
        <v>-80.037595629999998</v>
      </c>
      <c r="E55" s="2">
        <v>4.0515015869999997</v>
      </c>
      <c r="F55" s="2">
        <v>-79.412178539999999</v>
      </c>
      <c r="H55" s="2">
        <v>4.1049156309999999</v>
      </c>
      <c r="I55" s="2">
        <v>-79.345074650000001</v>
      </c>
      <c r="K55" s="2">
        <v>4.7893018559999998</v>
      </c>
      <c r="L55" s="2">
        <v>-78.536608419999993</v>
      </c>
      <c r="N55" s="2">
        <v>4.8642320139999997</v>
      </c>
      <c r="O55" s="2">
        <v>-78.446973119999996</v>
      </c>
      <c r="Q55" s="2">
        <v>5.7846314840000002</v>
      </c>
      <c r="R55" s="2">
        <v>-77.368627090000004</v>
      </c>
      <c r="T55" s="2">
        <v>5.9001904019999998</v>
      </c>
      <c r="U55" s="2">
        <v>-77.24010328</v>
      </c>
      <c r="W55" s="2">
        <v>7.3760792759999996</v>
      </c>
      <c r="X55" s="2">
        <v>-75.631725799999998</v>
      </c>
      <c r="Z55" s="2">
        <v>7.5664364690000001</v>
      </c>
      <c r="AA55" s="2">
        <v>-75.419930829999998</v>
      </c>
      <c r="AE55" s="2"/>
    </row>
    <row r="56" spans="2:31" x14ac:dyDescent="0.25">
      <c r="B56" s="2">
        <v>3.4406346110000001</v>
      </c>
      <c r="C56" s="2">
        <v>-79.986772939999994</v>
      </c>
      <c r="E56" s="2">
        <v>3.94403711</v>
      </c>
      <c r="F56" s="2">
        <v>-79.351486809999997</v>
      </c>
      <c r="H56" s="2">
        <v>3.9960813659999999</v>
      </c>
      <c r="I56" s="2">
        <v>-79.283433759999994</v>
      </c>
      <c r="K56" s="2">
        <v>4.6636444949999998</v>
      </c>
      <c r="L56" s="2">
        <v>-78.46351559</v>
      </c>
      <c r="N56" s="2">
        <v>4.7365911780000003</v>
      </c>
      <c r="O56" s="2">
        <v>-78.372774019999994</v>
      </c>
      <c r="Q56" s="2">
        <v>5.632810986</v>
      </c>
      <c r="R56" s="2">
        <v>-77.281742140000006</v>
      </c>
      <c r="T56" s="2">
        <v>5.7450652629999999</v>
      </c>
      <c r="U56" s="2">
        <v>-77.151711809999995</v>
      </c>
      <c r="W56" s="2">
        <v>7.18109704</v>
      </c>
      <c r="X56" s="2">
        <v>-75.528522280000004</v>
      </c>
      <c r="Z56" s="2">
        <v>7.3661369160000003</v>
      </c>
      <c r="AA56" s="2">
        <v>-75.315061450000002</v>
      </c>
      <c r="AE56" s="2"/>
    </row>
    <row r="57" spans="2:31" x14ac:dyDescent="0.25">
      <c r="B57" s="2">
        <v>3.3442342030000001</v>
      </c>
      <c r="C57" s="2">
        <v>-79.937509770000005</v>
      </c>
      <c r="E57" s="2">
        <v>3.8355731550000001</v>
      </c>
      <c r="F57" s="2">
        <v>-79.292568079999995</v>
      </c>
      <c r="H57" s="2">
        <v>3.8862321579999999</v>
      </c>
      <c r="I57" s="2">
        <v>-79.223588179999993</v>
      </c>
      <c r="K57" s="2">
        <v>4.5368108749999996</v>
      </c>
      <c r="L57" s="2">
        <v>-78.392474000000007</v>
      </c>
      <c r="N57" s="2">
        <v>4.6077577869999997</v>
      </c>
      <c r="O57" s="2">
        <v>-78.300655840000005</v>
      </c>
      <c r="Q57" s="2">
        <v>5.4796095400000002</v>
      </c>
      <c r="R57" s="2">
        <v>-77.197248669999993</v>
      </c>
      <c r="T57" s="2">
        <v>5.5886425529999997</v>
      </c>
      <c r="U57" s="2">
        <v>-77.065810900000002</v>
      </c>
      <c r="W57" s="2">
        <v>6.9849019520000004</v>
      </c>
      <c r="X57" s="2">
        <v>-75.428383589999996</v>
      </c>
      <c r="Z57" s="2">
        <v>7.1646264909999999</v>
      </c>
      <c r="AA57" s="2">
        <v>-75.213302999999996</v>
      </c>
      <c r="AE57" s="2"/>
    </row>
    <row r="58" spans="2:31" x14ac:dyDescent="0.25">
      <c r="B58" s="2">
        <v>3.2473974769999998</v>
      </c>
      <c r="C58" s="2">
        <v>-79.889982209999999</v>
      </c>
      <c r="E58" s="2">
        <v>3.7260609379999998</v>
      </c>
      <c r="F58" s="2">
        <v>-79.235391840000005</v>
      </c>
      <c r="H58" s="2">
        <v>3.7753187929999998</v>
      </c>
      <c r="I58" s="2">
        <v>-79.165506519999994</v>
      </c>
      <c r="K58" s="2">
        <v>4.4089730500000002</v>
      </c>
      <c r="L58" s="2">
        <v>-78.323569019999994</v>
      </c>
      <c r="N58" s="2">
        <v>4.477908244</v>
      </c>
      <c r="O58" s="2">
        <v>-78.23070199</v>
      </c>
      <c r="Q58" s="2">
        <v>5.3251795419999999</v>
      </c>
      <c r="R58" s="2">
        <v>-77.115223029999996</v>
      </c>
      <c r="T58" s="2">
        <v>5.4309748649999996</v>
      </c>
      <c r="U58" s="2">
        <v>-76.982422650000004</v>
      </c>
      <c r="W58" s="2">
        <v>6.7870650020000003</v>
      </c>
      <c r="X58" s="2">
        <v>-75.33107262</v>
      </c>
      <c r="Z58" s="2">
        <v>6.9614554660000003</v>
      </c>
      <c r="AA58" s="2">
        <v>-75.114430200000001</v>
      </c>
      <c r="AE58" s="2"/>
    </row>
    <row r="59" spans="2:31" x14ac:dyDescent="0.25">
      <c r="B59" s="2">
        <v>3.1499887050000002</v>
      </c>
      <c r="C59" s="2">
        <v>-79.844088740000004</v>
      </c>
      <c r="E59" s="2">
        <v>3.6156485759999999</v>
      </c>
      <c r="F59" s="2">
        <v>-79.180027039999999</v>
      </c>
      <c r="H59" s="2">
        <v>3.663491241</v>
      </c>
      <c r="I59" s="2">
        <v>-79.109258890000007</v>
      </c>
      <c r="K59" s="2">
        <v>4.279903698</v>
      </c>
      <c r="L59" s="2">
        <v>-78.256678449999995</v>
      </c>
      <c r="N59" s="2">
        <v>4.3468132390000003</v>
      </c>
      <c r="O59" s="2">
        <v>-78.162784880000004</v>
      </c>
      <c r="Q59" s="2">
        <v>5.16921578</v>
      </c>
      <c r="R59" s="2">
        <v>-77.035494240000006</v>
      </c>
      <c r="T59" s="2">
        <v>5.2721061550000003</v>
      </c>
      <c r="U59" s="2">
        <v>-76.901551330000004</v>
      </c>
      <c r="W59" s="2">
        <v>6.5877961420000002</v>
      </c>
      <c r="X59" s="2">
        <v>-75.236685530000003</v>
      </c>
      <c r="Z59" s="2">
        <v>6.7568336230000003</v>
      </c>
      <c r="AA59" s="2">
        <v>-75.018551520000003</v>
      </c>
      <c r="AE59" s="2"/>
    </row>
    <row r="60" spans="2:31" x14ac:dyDescent="0.25">
      <c r="B60" s="2">
        <v>3.051524471</v>
      </c>
      <c r="C60" s="2">
        <v>-79.799587970000005</v>
      </c>
      <c r="E60" s="2">
        <v>3.5043961829999999</v>
      </c>
      <c r="F60" s="2">
        <v>-79.126481889999994</v>
      </c>
      <c r="H60" s="2">
        <v>3.550810426</v>
      </c>
      <c r="I60" s="2">
        <v>-79.054853620000003</v>
      </c>
      <c r="K60" s="2">
        <v>4.1497705539999998</v>
      </c>
      <c r="L60" s="2">
        <v>-78.191892730000006</v>
      </c>
      <c r="N60" s="2">
        <v>4.2146437900000002</v>
      </c>
      <c r="O60" s="2">
        <v>-78.096994260000002</v>
      </c>
      <c r="Q60" s="2">
        <v>5.0121066550000002</v>
      </c>
      <c r="R60" s="2">
        <v>-76.958253659999997</v>
      </c>
      <c r="T60" s="2">
        <v>5.111982426</v>
      </c>
      <c r="U60" s="2">
        <v>-76.823153840000003</v>
      </c>
      <c r="W60" s="2">
        <v>6.387036771</v>
      </c>
      <c r="X60" s="2">
        <v>-75.145187640000003</v>
      </c>
      <c r="Z60" s="2">
        <v>6.5506979660000004</v>
      </c>
      <c r="AA60" s="2">
        <v>-74.925637190000003</v>
      </c>
      <c r="AE60" s="2"/>
    </row>
    <row r="61" spans="2:31" x14ac:dyDescent="0.25">
      <c r="B61" s="2">
        <v>2.9530652559999999</v>
      </c>
      <c r="C61" s="2">
        <v>-79.756931989999998</v>
      </c>
      <c r="E61" s="2">
        <v>3.392341762</v>
      </c>
      <c r="F61" s="2">
        <v>-79.074747029999997</v>
      </c>
      <c r="H61" s="2">
        <v>3.4373152220000001</v>
      </c>
      <c r="I61" s="2">
        <v>-79.002280450000001</v>
      </c>
      <c r="K61" s="2">
        <v>4.018619857</v>
      </c>
      <c r="L61" s="2">
        <v>-78.129225829999996</v>
      </c>
      <c r="N61" s="2">
        <v>4.0814461289999997</v>
      </c>
      <c r="O61" s="2">
        <v>-78.033344909999997</v>
      </c>
      <c r="Q61" s="2">
        <v>4.8539051500000001</v>
      </c>
      <c r="R61" s="2">
        <v>-76.883514590000004</v>
      </c>
      <c r="T61" s="2">
        <v>4.950422359</v>
      </c>
      <c r="U61" s="2">
        <v>-76.74714213</v>
      </c>
      <c r="W61" s="2">
        <v>6.1849744490000003</v>
      </c>
      <c r="X61" s="2">
        <v>-75.056649100000001</v>
      </c>
      <c r="Z61" s="2">
        <v>6.3432400700000002</v>
      </c>
      <c r="AA61" s="2">
        <v>-74.835760219999997</v>
      </c>
      <c r="AE61" s="2"/>
    </row>
    <row r="62" spans="2:31" x14ac:dyDescent="0.25">
      <c r="B62" s="2">
        <v>2.85378138</v>
      </c>
      <c r="C62" s="2">
        <v>-79.715730440000002</v>
      </c>
      <c r="E62" s="2">
        <v>3.2794646709999999</v>
      </c>
      <c r="F62" s="2">
        <v>-79.024795080000004</v>
      </c>
      <c r="H62" s="2">
        <v>3.3229847619999999</v>
      </c>
      <c r="I62" s="2">
        <v>-78.951511420000003</v>
      </c>
      <c r="K62" s="2">
        <v>3.8864763899999999</v>
      </c>
      <c r="L62" s="2">
        <v>-78.068669270000001</v>
      </c>
      <c r="N62" s="2">
        <v>3.9472441659999999</v>
      </c>
      <c r="O62" s="2">
        <v>-77.971830049999994</v>
      </c>
      <c r="Q62" s="2">
        <v>4.6945294970000004</v>
      </c>
      <c r="R62" s="2">
        <v>-76.811234409999997</v>
      </c>
      <c r="T62" s="2">
        <v>4.787777223</v>
      </c>
      <c r="U62" s="2">
        <v>-76.673683539999999</v>
      </c>
      <c r="W62" s="2">
        <v>5.9819546929999996</v>
      </c>
      <c r="X62" s="2">
        <v>-74.971194639999993</v>
      </c>
      <c r="Z62" s="2">
        <v>6.1348150009999998</v>
      </c>
      <c r="AA62" s="2">
        <v>-74.74904583</v>
      </c>
      <c r="AE62" s="2"/>
    </row>
    <row r="63" spans="2:31" x14ac:dyDescent="0.25">
      <c r="B63" s="2">
        <v>2.7537541330000002</v>
      </c>
      <c r="C63" s="2">
        <v>-79.676009359999995</v>
      </c>
      <c r="E63" s="2">
        <v>3.1657122919999998</v>
      </c>
      <c r="F63" s="2">
        <v>-78.976597209999994</v>
      </c>
      <c r="H63" s="2">
        <v>3.207765003</v>
      </c>
      <c r="I63" s="2">
        <v>-78.902518909999998</v>
      </c>
      <c r="K63" s="2">
        <v>3.7535247360000001</v>
      </c>
      <c r="L63" s="2">
        <v>-78.010277529999996</v>
      </c>
      <c r="N63" s="2">
        <v>3.8122241830000001</v>
      </c>
      <c r="O63" s="2">
        <v>-77.912506930000006</v>
      </c>
      <c r="Q63" s="2">
        <v>4.5341367559999997</v>
      </c>
      <c r="R63" s="2">
        <v>-76.741476410000004</v>
      </c>
      <c r="T63" s="2">
        <v>4.62410225</v>
      </c>
      <c r="U63" s="2">
        <v>-76.602790839999997</v>
      </c>
      <c r="W63" s="2">
        <v>5.7775254939999998</v>
      </c>
      <c r="X63" s="2">
        <v>-74.888630789999993</v>
      </c>
      <c r="Z63" s="2">
        <v>5.9249611350000002</v>
      </c>
      <c r="AA63" s="2">
        <v>-74.665291330000002</v>
      </c>
      <c r="AE63" s="2"/>
    </row>
    <row r="64" spans="2:31" x14ac:dyDescent="0.25">
      <c r="B64" s="2">
        <v>2.6527902120000002</v>
      </c>
      <c r="C64" s="2">
        <v>-79.63768915</v>
      </c>
      <c r="E64" s="2">
        <v>3.0512348399999998</v>
      </c>
      <c r="F64" s="2">
        <v>-78.930211299999996</v>
      </c>
      <c r="H64" s="2">
        <v>3.0918074720000002</v>
      </c>
      <c r="I64" s="2">
        <v>-78.855363299999993</v>
      </c>
      <c r="K64" s="2">
        <v>3.6195338509999999</v>
      </c>
      <c r="L64" s="2">
        <v>-77.953930240000005</v>
      </c>
      <c r="N64" s="2">
        <v>3.6761501079999999</v>
      </c>
      <c r="O64" s="2">
        <v>-77.855256100000005</v>
      </c>
      <c r="Q64" s="2">
        <v>4.3724070780000002</v>
      </c>
      <c r="R64" s="2">
        <v>-76.674096050000003</v>
      </c>
      <c r="T64" s="2">
        <v>4.4594399530000004</v>
      </c>
      <c r="U64" s="2">
        <v>-76.534465639999993</v>
      </c>
      <c r="W64" s="2">
        <v>5.5718929700000004</v>
      </c>
      <c r="X64" s="2">
        <v>-74.809060299999999</v>
      </c>
      <c r="Z64" s="2">
        <v>5.7138940079999996</v>
      </c>
      <c r="AA64" s="2">
        <v>-74.584590340000005</v>
      </c>
      <c r="AE64" s="2"/>
    </row>
    <row r="65" spans="2:31" x14ac:dyDescent="0.25">
      <c r="B65" s="2">
        <v>2.5516684000000001</v>
      </c>
      <c r="C65" s="2">
        <v>-79.601049250000003</v>
      </c>
      <c r="E65" s="2">
        <v>2.9361138109999998</v>
      </c>
      <c r="F65" s="2">
        <v>-78.885656220000001</v>
      </c>
      <c r="H65" s="2">
        <v>2.9751944560000001</v>
      </c>
      <c r="I65" s="2">
        <v>-78.810064679999996</v>
      </c>
      <c r="K65" s="2">
        <v>3.4845893459999999</v>
      </c>
      <c r="L65" s="2">
        <v>-77.899663039999993</v>
      </c>
      <c r="N65" s="2">
        <v>3.5391076159999999</v>
      </c>
      <c r="O65" s="2">
        <v>-77.800116529999997</v>
      </c>
      <c r="Q65" s="2">
        <v>4.2097390800000003</v>
      </c>
      <c r="R65" s="2">
        <v>-76.609256999999999</v>
      </c>
      <c r="T65" s="2">
        <v>4.293630329</v>
      </c>
      <c r="U65" s="2">
        <v>-76.468632049999997</v>
      </c>
      <c r="W65" s="2">
        <v>5.3650930509999997</v>
      </c>
      <c r="X65" s="2">
        <v>-74.732502319999995</v>
      </c>
      <c r="Z65" s="2">
        <v>5.5016527120000003</v>
      </c>
      <c r="AA65" s="2">
        <v>-74.506954570000005</v>
      </c>
      <c r="AE65" s="2"/>
    </row>
    <row r="66" spans="2:31" x14ac:dyDescent="0.25">
      <c r="B66" s="2">
        <v>2.449847535</v>
      </c>
      <c r="C66" s="2">
        <v>-79.565873460000006</v>
      </c>
      <c r="E66" s="2">
        <v>2.8203794119999999</v>
      </c>
      <c r="F66" s="2">
        <v>-78.842926969999994</v>
      </c>
      <c r="H66" s="2">
        <v>2.857956561</v>
      </c>
      <c r="I66" s="2">
        <v>-78.766618300000005</v>
      </c>
      <c r="K66" s="2">
        <v>3.3487859609999999</v>
      </c>
      <c r="L66" s="2">
        <v>-77.847521450000002</v>
      </c>
      <c r="N66" s="2">
        <v>3.401192676</v>
      </c>
      <c r="O66" s="2">
        <v>-77.747135009999994</v>
      </c>
      <c r="Q66" s="2">
        <v>4.0462758839999999</v>
      </c>
      <c r="R66" s="2">
        <v>-76.547002269999993</v>
      </c>
      <c r="T66" s="2">
        <v>4.1269408380000003</v>
      </c>
      <c r="U66" s="2">
        <v>-76.405388599999995</v>
      </c>
      <c r="W66" s="2">
        <v>5.1571141699999998</v>
      </c>
      <c r="X66" s="2">
        <v>-74.658940990000005</v>
      </c>
      <c r="Z66" s="2">
        <v>5.2882263810000003</v>
      </c>
      <c r="AA66" s="2">
        <v>-74.432362310000002</v>
      </c>
      <c r="AE66" s="2"/>
    </row>
    <row r="67" spans="2:31" x14ac:dyDescent="0.25">
      <c r="B67" s="2">
        <v>2.347195379</v>
      </c>
      <c r="C67" s="2">
        <v>-79.532115009999998</v>
      </c>
      <c r="E67" s="2">
        <v>2.7039755200000002</v>
      </c>
      <c r="F67" s="2">
        <v>-78.801987569999994</v>
      </c>
      <c r="H67" s="2">
        <v>2.7400366730000001</v>
      </c>
      <c r="I67" s="2">
        <v>-78.724988670000002</v>
      </c>
      <c r="K67" s="2">
        <v>3.2121833909999999</v>
      </c>
      <c r="L67" s="2">
        <v>-77.797530570000006</v>
      </c>
      <c r="N67" s="2">
        <v>3.2624666499999999</v>
      </c>
      <c r="O67" s="2">
        <v>-77.69633494</v>
      </c>
      <c r="Q67" s="2">
        <v>3.8818172629999999</v>
      </c>
      <c r="R67" s="2">
        <v>-76.487250459999998</v>
      </c>
      <c r="T67" s="2">
        <v>3.959270144</v>
      </c>
      <c r="U67" s="2">
        <v>-76.344689630000005</v>
      </c>
      <c r="W67" s="2">
        <v>4.9481136890000004</v>
      </c>
      <c r="X67" s="2">
        <v>-74.588416620000004</v>
      </c>
      <c r="Z67" s="2">
        <v>5.0737766649999996</v>
      </c>
      <c r="AA67" s="2">
        <v>-74.360850459999995</v>
      </c>
      <c r="AE67" s="2"/>
    </row>
    <row r="68" spans="2:31" x14ac:dyDescent="0.25">
      <c r="B68" s="2">
        <v>2.2440537780000001</v>
      </c>
      <c r="C68" s="2">
        <v>-79.499881819999999</v>
      </c>
      <c r="E68" s="2">
        <v>2.5870187250000001</v>
      </c>
      <c r="F68" s="2">
        <v>-78.762864739999998</v>
      </c>
      <c r="H68" s="2">
        <v>2.6215525</v>
      </c>
      <c r="I68" s="2">
        <v>-78.685204639999995</v>
      </c>
      <c r="K68" s="2">
        <v>3.0747962150000001</v>
      </c>
      <c r="L68" s="2">
        <v>-77.749690119999997</v>
      </c>
      <c r="N68" s="2">
        <v>3.1229454269999999</v>
      </c>
      <c r="O68" s="2">
        <v>-77.647712670000004</v>
      </c>
      <c r="Q68" s="2">
        <v>3.716353834</v>
      </c>
      <c r="R68" s="2">
        <v>-76.430004370000006</v>
      </c>
      <c r="T68" s="2">
        <v>3.7905721360000002</v>
      </c>
      <c r="U68" s="2">
        <v>-76.286521919999998</v>
      </c>
      <c r="W68" s="2">
        <v>4.738283311</v>
      </c>
      <c r="X68" s="2">
        <v>-74.520975300000003</v>
      </c>
      <c r="Z68" s="2">
        <v>4.8584981259999998</v>
      </c>
      <c r="AA68" s="2">
        <v>-74.292468510000006</v>
      </c>
      <c r="AE68" s="2"/>
    </row>
    <row r="69" spans="2:31" x14ac:dyDescent="0.25">
      <c r="B69" s="2">
        <v>2.1406970539999999</v>
      </c>
      <c r="C69" s="2">
        <v>-79.469242010000002</v>
      </c>
      <c r="E69" s="2">
        <v>2.4692744289999999</v>
      </c>
      <c r="F69" s="2">
        <v>-78.725477999999995</v>
      </c>
      <c r="H69" s="2">
        <v>2.5022663289999998</v>
      </c>
      <c r="I69" s="2">
        <v>-78.647185109999995</v>
      </c>
      <c r="K69" s="2">
        <v>2.9368176419999998</v>
      </c>
      <c r="L69" s="2">
        <v>-77.704056170000001</v>
      </c>
      <c r="N69" s="2">
        <v>2.9828256519999998</v>
      </c>
      <c r="O69" s="2">
        <v>-77.601323239999999</v>
      </c>
      <c r="Q69" s="2">
        <v>3.5499460549999999</v>
      </c>
      <c r="R69" s="2">
        <v>-76.375290660000005</v>
      </c>
      <c r="T69" s="2">
        <v>3.621097486</v>
      </c>
      <c r="U69" s="2">
        <v>-76.230976310000003</v>
      </c>
      <c r="W69" s="2">
        <v>4.5275778969999996</v>
      </c>
      <c r="X69" s="2">
        <v>-74.45657885</v>
      </c>
      <c r="Z69" s="2">
        <v>4.6423400350000001</v>
      </c>
      <c r="AA69" s="2">
        <v>-74.22718845</v>
      </c>
      <c r="AE69" s="2"/>
    </row>
    <row r="70" spans="2:31" x14ac:dyDescent="0.25">
      <c r="B70" s="2">
        <v>2.0367474290000001</v>
      </c>
      <c r="C70" s="2">
        <v>-79.440070379999995</v>
      </c>
      <c r="E70" s="2">
        <v>2.3510225060000001</v>
      </c>
      <c r="F70" s="2">
        <v>-78.689917840000007</v>
      </c>
      <c r="H70" s="2">
        <v>2.3824623969999998</v>
      </c>
      <c r="I70" s="2">
        <v>-78.611020420000003</v>
      </c>
      <c r="K70" s="2">
        <v>2.7981307910000002</v>
      </c>
      <c r="L70" s="2">
        <v>-77.660581019999995</v>
      </c>
      <c r="N70" s="2">
        <v>2.8419878590000001</v>
      </c>
      <c r="O70" s="2">
        <v>-77.557119779999994</v>
      </c>
      <c r="Q70" s="2">
        <v>3.3828174629999999</v>
      </c>
      <c r="R70" s="2">
        <v>-76.323178990000002</v>
      </c>
      <c r="T70" s="2">
        <v>3.4508413330000001</v>
      </c>
      <c r="U70" s="2">
        <v>-76.178049619999996</v>
      </c>
      <c r="W70" s="2">
        <v>4.3156830499999996</v>
      </c>
      <c r="X70" s="2">
        <v>-74.395115849999996</v>
      </c>
      <c r="Z70" s="2">
        <v>4.4249766749999999</v>
      </c>
      <c r="AA70" s="2">
        <v>-74.164905700000006</v>
      </c>
      <c r="AE70" s="2"/>
    </row>
    <row r="71" spans="2:31" x14ac:dyDescent="0.25">
      <c r="B71" s="2">
        <v>1.9326377830000001</v>
      </c>
      <c r="C71" s="2">
        <v>-79.412475850000007</v>
      </c>
      <c r="E71" s="2">
        <v>2.2322846580000002</v>
      </c>
      <c r="F71" s="2">
        <v>-78.65618551</v>
      </c>
      <c r="H71" s="2">
        <v>2.2621633860000001</v>
      </c>
      <c r="I71" s="2">
        <v>-78.576709940000001</v>
      </c>
      <c r="K71" s="2">
        <v>2.6587985600000001</v>
      </c>
      <c r="L71" s="2">
        <v>-77.619271420000004</v>
      </c>
      <c r="N71" s="2">
        <v>2.7004942220000001</v>
      </c>
      <c r="O71" s="2">
        <v>-77.515114199999999</v>
      </c>
      <c r="Q71" s="2">
        <v>3.2150065809999999</v>
      </c>
      <c r="R71" s="2">
        <v>-76.273667720000006</v>
      </c>
      <c r="T71" s="2">
        <v>3.279542985</v>
      </c>
      <c r="U71" s="2">
        <v>-76.127661750000001</v>
      </c>
      <c r="W71" s="2">
        <v>4.1029492530000002</v>
      </c>
      <c r="X71" s="2">
        <v>-74.336690559999994</v>
      </c>
      <c r="Z71" s="2">
        <v>4.2067681800000001</v>
      </c>
      <c r="AA71" s="2">
        <v>-74.105722249999999</v>
      </c>
      <c r="AE71" s="2"/>
    </row>
    <row r="72" spans="2:31" x14ac:dyDescent="0.25">
      <c r="B72" s="2">
        <v>1.82841276</v>
      </c>
      <c r="C72" s="2">
        <v>-79.386448419999994</v>
      </c>
      <c r="E72" s="2">
        <v>2.1130322239999999</v>
      </c>
      <c r="F72" s="2">
        <v>-78.624261349999998</v>
      </c>
      <c r="H72" s="2">
        <v>2.1413403340000001</v>
      </c>
      <c r="I72" s="2">
        <v>-78.544233800000001</v>
      </c>
      <c r="K72" s="2">
        <v>2.5188407879999999</v>
      </c>
      <c r="L72" s="2">
        <v>-77.580116360000005</v>
      </c>
      <c r="N72" s="2">
        <v>2.5583634989999999</v>
      </c>
      <c r="O72" s="2">
        <v>-77.475300129999994</v>
      </c>
      <c r="Q72" s="2">
        <v>3.0464267880000002</v>
      </c>
      <c r="R72" s="2">
        <v>-76.226719959999997</v>
      </c>
      <c r="T72" s="2">
        <v>3.1075751070000002</v>
      </c>
      <c r="U72" s="2">
        <v>-76.079919950000004</v>
      </c>
      <c r="W72" s="2">
        <v>3.8897278179999999</v>
      </c>
      <c r="X72" s="2">
        <v>-74.281400210000001</v>
      </c>
      <c r="Z72" s="2">
        <v>3.9880749209999999</v>
      </c>
      <c r="AA72" s="2">
        <v>-74.049734529999995</v>
      </c>
      <c r="AE72" s="2"/>
    </row>
    <row r="73" spans="2:31" x14ac:dyDescent="0.25">
      <c r="B73" s="2">
        <v>1.723735231</v>
      </c>
      <c r="C73" s="2">
        <v>-79.361890720000005</v>
      </c>
      <c r="E73" s="2">
        <v>1.993450674</v>
      </c>
      <c r="F73" s="2">
        <v>-78.594175829999998</v>
      </c>
      <c r="H73" s="2">
        <v>2.0201807299999999</v>
      </c>
      <c r="I73" s="2">
        <v>-78.513625110000007</v>
      </c>
      <c r="K73" s="2">
        <v>2.3781500950000001</v>
      </c>
      <c r="L73" s="2">
        <v>-77.543076970000001</v>
      </c>
      <c r="N73" s="2">
        <v>2.415486289</v>
      </c>
      <c r="O73" s="2">
        <v>-77.437639860000004</v>
      </c>
      <c r="Q73" s="2">
        <v>2.8772437630000001</v>
      </c>
      <c r="R73" s="2">
        <v>-76.182365309999994</v>
      </c>
      <c r="T73" s="2">
        <v>2.934994471</v>
      </c>
      <c r="U73" s="2">
        <v>-76.034822039999995</v>
      </c>
      <c r="W73" s="2">
        <v>3.6755413090000002</v>
      </c>
      <c r="X73" s="2">
        <v>-74.22912067</v>
      </c>
      <c r="Z73" s="2">
        <v>3.7684070589999998</v>
      </c>
      <c r="AA73" s="2">
        <v>-73.996815130000002</v>
      </c>
      <c r="AE73" s="2"/>
    </row>
    <row r="74" spans="2:31" x14ac:dyDescent="0.25">
      <c r="B74" s="2">
        <v>1.6187753110000001</v>
      </c>
      <c r="C74" s="2">
        <v>-79.338834950000006</v>
      </c>
      <c r="E74" s="2">
        <v>1.873235244</v>
      </c>
      <c r="F74" s="2">
        <v>-78.565843630000003</v>
      </c>
      <c r="H74" s="2">
        <v>1.898375318</v>
      </c>
      <c r="I74" s="2">
        <v>-78.484799730000006</v>
      </c>
      <c r="K74" s="2">
        <v>2.2370078069999999</v>
      </c>
      <c r="L74" s="2">
        <v>-77.508222889999999</v>
      </c>
      <c r="N74" s="2">
        <v>2.2721485530000001</v>
      </c>
      <c r="O74" s="2">
        <v>-77.402203830000005</v>
      </c>
      <c r="Q74" s="2">
        <v>2.7071198230000002</v>
      </c>
      <c r="R74" s="2">
        <v>-76.14050048</v>
      </c>
      <c r="T74" s="2">
        <v>2.7618435419999998</v>
      </c>
      <c r="U74" s="2">
        <v>-75.992355739999994</v>
      </c>
      <c r="W74" s="2">
        <v>3.4606116029999998</v>
      </c>
      <c r="X74" s="2">
        <v>-74.17990322</v>
      </c>
      <c r="Z74" s="2">
        <v>3.5479922589999999</v>
      </c>
      <c r="AA74" s="2">
        <v>-73.947012709999996</v>
      </c>
      <c r="AE74" s="2"/>
    </row>
    <row r="75" spans="2:31" x14ac:dyDescent="0.25">
      <c r="B75" s="2">
        <v>1.5133564289999999</v>
      </c>
      <c r="C75" s="2">
        <v>-79.31723633</v>
      </c>
      <c r="E75" s="2">
        <v>1.7527583289999999</v>
      </c>
      <c r="F75" s="2">
        <v>-78.53934624</v>
      </c>
      <c r="H75" s="2">
        <v>1.7763014370000001</v>
      </c>
      <c r="I75" s="2">
        <v>-78.457841540000004</v>
      </c>
      <c r="K75" s="2">
        <v>2.0953760510000001</v>
      </c>
      <c r="L75" s="2">
        <v>-77.475541140000004</v>
      </c>
      <c r="N75" s="2">
        <v>2.1283120160000002</v>
      </c>
      <c r="O75" s="2">
        <v>-77.368978740000003</v>
      </c>
      <c r="Q75" s="2">
        <v>2.536473097</v>
      </c>
      <c r="R75" s="2">
        <v>-76.101220789999999</v>
      </c>
      <c r="T75" s="2">
        <v>2.587952037</v>
      </c>
      <c r="U75" s="2">
        <v>-75.952465070000002</v>
      </c>
      <c r="W75" s="2">
        <v>3.2449820009999999</v>
      </c>
      <c r="X75" s="2">
        <v>-74.133727930000006</v>
      </c>
      <c r="Z75" s="2">
        <v>3.3268746359999999</v>
      </c>
      <c r="AA75" s="2">
        <v>-73.900304329999997</v>
      </c>
      <c r="AE75" s="2"/>
    </row>
    <row r="76" spans="2:31" x14ac:dyDescent="0.25">
      <c r="B76" s="2">
        <v>1.407707171</v>
      </c>
      <c r="C76" s="2">
        <v>-79.297136080000001</v>
      </c>
      <c r="E76" s="2">
        <v>1.6317223270000001</v>
      </c>
      <c r="F76" s="2">
        <v>-78.514609120000003</v>
      </c>
      <c r="H76" s="2">
        <v>1.6536579709999999</v>
      </c>
      <c r="I76" s="2">
        <v>-78.432673870000002</v>
      </c>
      <c r="K76" s="2">
        <v>1.953238719</v>
      </c>
      <c r="L76" s="2">
        <v>-77.44502919</v>
      </c>
      <c r="N76" s="2">
        <v>1.9839602629999999</v>
      </c>
      <c r="O76" s="2">
        <v>-77.337962989999994</v>
      </c>
      <c r="Q76" s="2">
        <v>2.365447745</v>
      </c>
      <c r="R76" s="2">
        <v>-76.064554529999995</v>
      </c>
      <c r="T76" s="2">
        <v>2.4135961149999998</v>
      </c>
      <c r="U76" s="2">
        <v>-75.915212490000002</v>
      </c>
      <c r="W76" s="2">
        <v>3.0286399020000001</v>
      </c>
      <c r="X76" s="2">
        <v>-74.090559200000001</v>
      </c>
      <c r="Z76" s="2">
        <v>3.1050408690000002</v>
      </c>
      <c r="AA76" s="2">
        <v>-73.856651310000004</v>
      </c>
      <c r="AE76" s="2"/>
    </row>
    <row r="77" spans="2:31" x14ac:dyDescent="0.25">
      <c r="B77" s="2">
        <v>1.301812274</v>
      </c>
      <c r="C77" s="2">
        <v>-79.278522519999996</v>
      </c>
      <c r="E77" s="2">
        <v>1.510390782</v>
      </c>
      <c r="F77" s="2">
        <v>-78.491674040000007</v>
      </c>
      <c r="H77" s="2">
        <v>1.5307124889999999</v>
      </c>
      <c r="I77" s="2">
        <v>-78.409337730000004</v>
      </c>
      <c r="K77" s="2">
        <v>1.810658176</v>
      </c>
      <c r="L77" s="2">
        <v>-77.416694770000007</v>
      </c>
      <c r="N77" s="2">
        <v>1.8391565000000001</v>
      </c>
      <c r="O77" s="2">
        <v>-77.309166050000002</v>
      </c>
      <c r="Q77" s="2">
        <v>2.1938292270000002</v>
      </c>
      <c r="R77" s="2">
        <v>-76.030463240000003</v>
      </c>
      <c r="T77" s="2">
        <v>2.2386647019999999</v>
      </c>
      <c r="U77" s="2">
        <v>-75.880579460000007</v>
      </c>
      <c r="W77" s="2">
        <v>2.8117442590000001</v>
      </c>
      <c r="X77" s="2">
        <v>-74.050407910000004</v>
      </c>
      <c r="Z77" s="2">
        <v>2.8826541680000002</v>
      </c>
      <c r="AA77" s="2">
        <v>-73.816058420000005</v>
      </c>
      <c r="AE77" s="2"/>
    </row>
    <row r="78" spans="2:31" x14ac:dyDescent="0.25">
      <c r="B78" s="2">
        <v>1.195533671</v>
      </c>
      <c r="C78" s="2">
        <v>-79.261367419999999</v>
      </c>
      <c r="E78" s="2">
        <v>1.3888011689999999</v>
      </c>
      <c r="F78" s="2">
        <v>-78.470534229999998</v>
      </c>
      <c r="H78" s="2">
        <v>1.4075030959999999</v>
      </c>
      <c r="I78" s="2">
        <v>-78.387826540000006</v>
      </c>
      <c r="K78" s="2">
        <v>1.6676480730000001</v>
      </c>
      <c r="L78" s="2">
        <v>-77.39052701</v>
      </c>
      <c r="N78" s="2">
        <v>1.6939149819999999</v>
      </c>
      <c r="O78" s="2">
        <v>-77.282575989999998</v>
      </c>
      <c r="Q78" s="2">
        <v>2.0216069609999998</v>
      </c>
      <c r="R78" s="2">
        <v>-75.998951880000007</v>
      </c>
      <c r="T78" s="2">
        <v>2.0631085520000001</v>
      </c>
      <c r="U78" s="2">
        <v>-75.848561270000005</v>
      </c>
      <c r="W78" s="2">
        <v>2.594486378</v>
      </c>
      <c r="X78" s="2">
        <v>-74.013298809999995</v>
      </c>
      <c r="Z78" s="2">
        <v>2.6599098159999999</v>
      </c>
      <c r="AA78" s="2">
        <v>-73.778549839999997</v>
      </c>
      <c r="AE78" s="2"/>
    </row>
    <row r="79" spans="2:31" x14ac:dyDescent="0.25">
      <c r="B79" s="2">
        <v>1.088956977</v>
      </c>
      <c r="C79" s="2">
        <v>-79.245683209999996</v>
      </c>
      <c r="E79" s="2">
        <v>1.26697898</v>
      </c>
      <c r="F79" s="2">
        <v>-78.451186039999996</v>
      </c>
      <c r="H79" s="2">
        <v>1.284055524</v>
      </c>
      <c r="I79" s="2">
        <v>-78.368138369999997</v>
      </c>
      <c r="K79" s="2">
        <v>1.5244058549999999</v>
      </c>
      <c r="L79" s="2">
        <v>-77.366548620000003</v>
      </c>
      <c r="N79" s="2">
        <v>1.5484369490000001</v>
      </c>
      <c r="O79" s="2">
        <v>-77.25821286</v>
      </c>
      <c r="Q79" s="2">
        <v>1.8488442300000001</v>
      </c>
      <c r="R79" s="2">
        <v>-75.970031449999993</v>
      </c>
      <c r="T79" s="2">
        <v>1.887189612</v>
      </c>
      <c r="U79" s="2">
        <v>-75.819199319999996</v>
      </c>
      <c r="W79" s="2">
        <v>2.376811419</v>
      </c>
      <c r="X79" s="2">
        <v>-73.97920723</v>
      </c>
      <c r="Z79" s="2">
        <v>2.4367496499999999</v>
      </c>
      <c r="AA79" s="2">
        <v>-73.744106479999999</v>
      </c>
      <c r="AE79" s="2"/>
    </row>
    <row r="80" spans="2:31" x14ac:dyDescent="0.25">
      <c r="B80" s="2">
        <v>0.98204492799999998</v>
      </c>
      <c r="C80" s="2">
        <v>-79.231463360000006</v>
      </c>
      <c r="E80" s="2">
        <v>1.14487435</v>
      </c>
      <c r="F80" s="2">
        <v>-78.433622159999999</v>
      </c>
      <c r="H80" s="2">
        <v>1.1603193389999999</v>
      </c>
      <c r="I80" s="2">
        <v>-78.350266669999996</v>
      </c>
      <c r="K80" s="2">
        <v>1.38068612</v>
      </c>
      <c r="L80" s="2">
        <v>-77.344721079999999</v>
      </c>
      <c r="N80" s="2">
        <v>1.4024739100000001</v>
      </c>
      <c r="O80" s="2">
        <v>-77.236033280000001</v>
      </c>
      <c r="Q80" s="2">
        <v>1.675733489</v>
      </c>
      <c r="R80" s="2">
        <v>-75.943726650000002</v>
      </c>
      <c r="T80" s="2">
        <v>1.7107817270000001</v>
      </c>
      <c r="U80" s="2">
        <v>-75.792463929999997</v>
      </c>
      <c r="W80" s="2">
        <v>2.158495898</v>
      </c>
      <c r="X80" s="2">
        <v>-73.948088139999996</v>
      </c>
      <c r="Z80" s="2">
        <v>2.212943375</v>
      </c>
      <c r="AA80" s="2">
        <v>-73.712685210000004</v>
      </c>
      <c r="AE80" s="2"/>
    </row>
    <row r="81" spans="2:31" x14ac:dyDescent="0.25">
      <c r="B81" s="2">
        <v>0.87499541359999999</v>
      </c>
      <c r="C81" s="2">
        <v>-79.218731109999993</v>
      </c>
      <c r="E81" s="2">
        <v>1.0223450700000001</v>
      </c>
      <c r="F81" s="2">
        <v>-78.417828270000001</v>
      </c>
      <c r="H81" s="2">
        <v>1.036150852</v>
      </c>
      <c r="I81" s="2">
        <v>-78.334195460000004</v>
      </c>
      <c r="K81" s="2">
        <v>1.2366298739999999</v>
      </c>
      <c r="L81" s="2">
        <v>-77.325075429999998</v>
      </c>
      <c r="N81" s="2">
        <v>1.256169503</v>
      </c>
      <c r="O81" s="2">
        <v>-77.216065459999996</v>
      </c>
      <c r="Q81" s="2">
        <v>1.5024431</v>
      </c>
      <c r="R81" s="2">
        <v>-75.920049340000006</v>
      </c>
      <c r="T81" s="2">
        <v>1.5341102950000001</v>
      </c>
      <c r="U81" s="2">
        <v>-75.768381860000005</v>
      </c>
      <c r="W81" s="2">
        <v>1.939684567</v>
      </c>
      <c r="X81" s="2">
        <v>-73.919966790000004</v>
      </c>
      <c r="Z81" s="2">
        <v>1.9886392900000001</v>
      </c>
      <c r="AA81" s="2">
        <v>-73.684306680000006</v>
      </c>
      <c r="AE81" s="2"/>
    </row>
    <row r="82" spans="2:31" x14ac:dyDescent="0.25">
      <c r="B82" s="2">
        <v>0.76770763009999998</v>
      </c>
      <c r="C82" s="2">
        <v>-79.207470740000005</v>
      </c>
      <c r="E82" s="2">
        <v>0.89965515839999999</v>
      </c>
      <c r="F82" s="2">
        <v>-78.403836290000001</v>
      </c>
      <c r="H82" s="2">
        <v>0.91181802639999998</v>
      </c>
      <c r="I82" s="2">
        <v>-78.319955460000003</v>
      </c>
      <c r="K82" s="2">
        <v>1.092299073</v>
      </c>
      <c r="L82" s="2">
        <v>-77.30761622</v>
      </c>
      <c r="N82" s="2">
        <v>1.109586746</v>
      </c>
      <c r="O82" s="2">
        <v>-77.198312229999999</v>
      </c>
      <c r="Q82" s="2">
        <v>1.328758581</v>
      </c>
      <c r="R82" s="2">
        <v>-75.898956369999993</v>
      </c>
      <c r="T82" s="2">
        <v>1.357064697</v>
      </c>
      <c r="U82" s="2">
        <v>-75.746927040000003</v>
      </c>
      <c r="W82" s="2">
        <v>1.720532065</v>
      </c>
      <c r="X82" s="2">
        <v>-73.894871309999999</v>
      </c>
      <c r="Z82" s="2">
        <v>1.7639963729999999</v>
      </c>
      <c r="AA82" s="2">
        <v>-73.65898799</v>
      </c>
      <c r="AE82" s="2"/>
    </row>
    <row r="83" spans="2:31" x14ac:dyDescent="0.25">
      <c r="B83" s="2">
        <v>0.66015733320000003</v>
      </c>
      <c r="C83" s="2">
        <v>-79.197679960000002</v>
      </c>
      <c r="E83" s="2">
        <v>0.77684027590000004</v>
      </c>
      <c r="F83" s="2">
        <v>-78.391643860000002</v>
      </c>
      <c r="H83" s="2">
        <v>0.78735713910000005</v>
      </c>
      <c r="I83" s="2">
        <v>-78.307544500000006</v>
      </c>
      <c r="K83" s="2">
        <v>0.94770635609999998</v>
      </c>
      <c r="L83" s="2">
        <v>-77.292327549999996</v>
      </c>
      <c r="N83" s="2">
        <v>0.9627382189</v>
      </c>
      <c r="O83" s="2">
        <v>-77.182758160000006</v>
      </c>
      <c r="Q83" s="2">
        <v>1.154670818</v>
      </c>
      <c r="R83" s="2">
        <v>-75.880435629999994</v>
      </c>
      <c r="T83" s="2">
        <v>1.1795958179999999</v>
      </c>
      <c r="U83" s="2">
        <v>-75.72808723</v>
      </c>
      <c r="W83" s="2">
        <v>1.5012288650000001</v>
      </c>
      <c r="X83" s="2">
        <v>-73.872827599999994</v>
      </c>
      <c r="Z83" s="2">
        <v>1.5392096</v>
      </c>
      <c r="AA83" s="2">
        <v>-73.636746360000004</v>
      </c>
      <c r="AE83" s="2"/>
    </row>
    <row r="84" spans="2:31" x14ac:dyDescent="0.25">
      <c r="B84" s="2">
        <v>0.55262384180000002</v>
      </c>
      <c r="C84" s="2">
        <v>-79.189380479999997</v>
      </c>
      <c r="E84" s="2">
        <v>0.65392471880000003</v>
      </c>
      <c r="F84" s="2">
        <v>-78.381252169999996</v>
      </c>
      <c r="H84" s="2">
        <v>0.66279286699999995</v>
      </c>
      <c r="I84" s="2">
        <v>-78.296965009999994</v>
      </c>
      <c r="K84" s="2">
        <v>0.80305023980000001</v>
      </c>
      <c r="L84" s="2">
        <v>-77.279210610000007</v>
      </c>
      <c r="N84" s="2">
        <v>0.81582504079999996</v>
      </c>
      <c r="O84" s="2">
        <v>-77.169408279999999</v>
      </c>
      <c r="Q84" s="2">
        <v>0.98024247620000005</v>
      </c>
      <c r="R84" s="2">
        <v>-75.864492220000002</v>
      </c>
      <c r="T84" s="2">
        <v>1.0019663080000001</v>
      </c>
      <c r="U84" s="2">
        <v>-75.711889679999999</v>
      </c>
      <c r="W84" s="2">
        <v>1.2817172100000001</v>
      </c>
      <c r="X84" s="2">
        <v>-73.853827649999999</v>
      </c>
      <c r="Z84" s="2">
        <v>1.3142186300000001</v>
      </c>
      <c r="AA84" s="2">
        <v>-73.617570599999993</v>
      </c>
      <c r="AE84" s="2"/>
    </row>
    <row r="85" spans="2:31" x14ac:dyDescent="0.25">
      <c r="B85" s="2">
        <v>0.44498225699999999</v>
      </c>
      <c r="C85" s="2">
        <v>-79.182557099999997</v>
      </c>
      <c r="E85" s="2">
        <v>0.53078351089999998</v>
      </c>
      <c r="F85" s="2">
        <v>-78.372652579999993</v>
      </c>
      <c r="H85" s="2">
        <v>0.53799872699999995</v>
      </c>
      <c r="I85" s="2">
        <v>-78.288208490000002</v>
      </c>
      <c r="K85" s="2">
        <v>0.65816208870000004</v>
      </c>
      <c r="L85" s="2">
        <v>-77.268241570000001</v>
      </c>
      <c r="N85" s="2">
        <v>0.66867548809999999</v>
      </c>
      <c r="O85" s="2">
        <v>-77.158243799999994</v>
      </c>
      <c r="Q85" s="2">
        <v>0.80586646979999998</v>
      </c>
      <c r="R85" s="2">
        <v>-75.851162110000004</v>
      </c>
      <c r="T85" s="2">
        <v>0.82410112950000003</v>
      </c>
      <c r="U85" s="2">
        <v>-75.698331479999993</v>
      </c>
      <c r="W85" s="2">
        <v>1.0618307840000001</v>
      </c>
      <c r="X85" s="2">
        <v>-73.837848579999999</v>
      </c>
      <c r="Z85" s="2">
        <v>1.088851534</v>
      </c>
      <c r="AA85" s="2">
        <v>-73.601437009999998</v>
      </c>
      <c r="AE85" s="2"/>
    </row>
    <row r="86" spans="2:31" x14ac:dyDescent="0.25">
      <c r="B86" s="2">
        <v>0.33715069669999997</v>
      </c>
      <c r="C86" s="2">
        <v>-79.177204669999995</v>
      </c>
      <c r="E86" s="2">
        <v>0.40761067049999999</v>
      </c>
      <c r="F86" s="2">
        <v>-78.365858320000001</v>
      </c>
      <c r="H86" s="2">
        <v>0.41317160730000002</v>
      </c>
      <c r="I86" s="2">
        <v>-78.281287250000005</v>
      </c>
      <c r="K86" s="2">
        <v>0.51318772040000005</v>
      </c>
      <c r="L86" s="2">
        <v>-77.259432790000005</v>
      </c>
      <c r="N86" s="2">
        <v>0.52143757830000004</v>
      </c>
      <c r="O86" s="2">
        <v>-77.149280480000002</v>
      </c>
      <c r="Q86" s="2">
        <v>0.63114107230000005</v>
      </c>
      <c r="R86" s="2">
        <v>-75.840415800000002</v>
      </c>
      <c r="T86" s="2">
        <v>0.6461228819</v>
      </c>
      <c r="U86" s="2">
        <v>-75.687423210000006</v>
      </c>
      <c r="W86" s="2">
        <v>0.84163440730000005</v>
      </c>
      <c r="X86" s="2">
        <v>-73.82488669</v>
      </c>
      <c r="Z86" s="2">
        <v>0.86317314489999997</v>
      </c>
      <c r="AA86" s="2">
        <v>-73.58834358</v>
      </c>
      <c r="AE86" s="2"/>
    </row>
    <row r="87" spans="2:31" x14ac:dyDescent="0.25">
      <c r="B87" s="2">
        <v>0.2292589105</v>
      </c>
      <c r="C87" s="2">
        <v>-79.173329989999999</v>
      </c>
      <c r="E87" s="2">
        <v>0.2843273322</v>
      </c>
      <c r="F87" s="2">
        <v>-78.360856870000006</v>
      </c>
      <c r="H87" s="2">
        <v>0.28823176519999999</v>
      </c>
      <c r="I87" s="2">
        <v>-78.276188320000003</v>
      </c>
      <c r="K87" s="2">
        <v>0.36808048430000001</v>
      </c>
      <c r="L87" s="2">
        <v>-77.252791759999994</v>
      </c>
      <c r="N87" s="2">
        <v>0.37406412239999998</v>
      </c>
      <c r="O87" s="2">
        <v>-77.142526369999999</v>
      </c>
      <c r="Q87" s="2">
        <v>0.45632309329999998</v>
      </c>
      <c r="R87" s="2">
        <v>-75.832271109999994</v>
      </c>
      <c r="T87" s="2">
        <v>0.46798319500000002</v>
      </c>
      <c r="U87" s="2">
        <v>-75.679153769999999</v>
      </c>
      <c r="W87" s="2">
        <v>0.62131079970000003</v>
      </c>
      <c r="X87" s="2">
        <v>-73.814942819999999</v>
      </c>
      <c r="Z87" s="2">
        <v>0.63736930889999999</v>
      </c>
      <c r="AA87" s="2">
        <v>-73.578290679999995</v>
      </c>
      <c r="AE87" s="2"/>
    </row>
    <row r="88" spans="2:31" x14ac:dyDescent="0.25">
      <c r="B88" s="2">
        <v>0.1214581969</v>
      </c>
      <c r="C88" s="2">
        <v>-79.170934399999993</v>
      </c>
      <c r="E88" s="2">
        <v>0.1608978995</v>
      </c>
      <c r="F88" s="2">
        <v>-78.357637760000003</v>
      </c>
      <c r="H88" s="2">
        <v>0.16314324420000001</v>
      </c>
      <c r="I88" s="2">
        <v>-78.272902689999995</v>
      </c>
      <c r="K88" s="2">
        <v>0.22270521700000001</v>
      </c>
      <c r="L88" s="2">
        <v>-77.248330179999996</v>
      </c>
      <c r="N88" s="2">
        <v>0.22641810379999999</v>
      </c>
      <c r="O88" s="2">
        <v>-77.137992319999995</v>
      </c>
      <c r="Q88" s="2">
        <v>0.2812844129</v>
      </c>
      <c r="R88" s="2">
        <v>-75.826726160000007</v>
      </c>
      <c r="T88" s="2">
        <v>0.2896501366</v>
      </c>
      <c r="U88" s="2">
        <v>-75.673517869999998</v>
      </c>
      <c r="W88" s="2">
        <v>0.4010138332</v>
      </c>
      <c r="X88" s="2">
        <v>-73.808014420000006</v>
      </c>
      <c r="Z88" s="2">
        <v>0.4115963789</v>
      </c>
      <c r="AA88" s="2">
        <v>-73.571272759999999</v>
      </c>
      <c r="AE88" s="2"/>
    </row>
    <row r="89" spans="2:31" x14ac:dyDescent="0.25">
      <c r="B89" s="2">
        <v>1.353884094E-2</v>
      </c>
      <c r="C89" s="2">
        <v>-79.170011610000003</v>
      </c>
      <c r="E89" s="2">
        <v>3.7503769380000003E-2</v>
      </c>
      <c r="F89" s="2">
        <v>-78.356200110000003</v>
      </c>
      <c r="H89" s="2">
        <v>3.8090058109999998E-2</v>
      </c>
      <c r="I89" s="2">
        <v>-78.271431840000005</v>
      </c>
      <c r="K89" s="2">
        <v>7.7492982340000002E-2</v>
      </c>
      <c r="L89" s="2">
        <v>-77.246072459999993</v>
      </c>
      <c r="N89" s="2">
        <v>7.8937560769999998E-2</v>
      </c>
      <c r="O89" s="2">
        <v>-77.135700240000006</v>
      </c>
      <c r="Q89" s="2">
        <v>0.10629179380000001</v>
      </c>
      <c r="R89" s="2">
        <v>-75.823804469999999</v>
      </c>
      <c r="T89" s="2">
        <v>0.1112645102</v>
      </c>
      <c r="U89" s="2">
        <v>-75.670527300000003</v>
      </c>
      <c r="W89" s="2">
        <v>0.18073536609999999</v>
      </c>
      <c r="X89" s="2">
        <v>-73.804096650000005</v>
      </c>
      <c r="Z89" s="2">
        <v>0.18584451460000001</v>
      </c>
      <c r="AA89" s="2">
        <v>-73.567284700000002</v>
      </c>
      <c r="AE89" s="2"/>
    </row>
    <row r="90" spans="2:31" x14ac:dyDescent="0.25">
      <c r="B90" s="2">
        <v>-9.4395960230000006E-2</v>
      </c>
      <c r="C90" s="2">
        <v>-79.170564380000002</v>
      </c>
      <c r="E90" s="2">
        <v>-8.5882791649999998E-2</v>
      </c>
      <c r="F90" s="2">
        <v>-78.356544069999998</v>
      </c>
      <c r="H90" s="2">
        <v>-8.6955621100000005E-2</v>
      </c>
      <c r="I90" s="2">
        <v>-78.271778940000004</v>
      </c>
      <c r="K90" s="2">
        <v>-6.7846522440000001E-2</v>
      </c>
      <c r="L90" s="2">
        <v>-77.246016330000003</v>
      </c>
      <c r="N90" s="2">
        <v>-6.8672229479999999E-2</v>
      </c>
      <c r="O90" s="2">
        <v>-77.135643439999996</v>
      </c>
      <c r="Q90" s="2">
        <v>-6.8850371349999995E-2</v>
      </c>
      <c r="R90" s="2">
        <v>-75.823529179999994</v>
      </c>
      <c r="T90" s="2">
        <v>-6.7252339049999998E-2</v>
      </c>
      <c r="U90" s="2">
        <v>-75.670205879999997</v>
      </c>
      <c r="W90" s="2">
        <v>-3.9869824769999999E-2</v>
      </c>
      <c r="X90" s="2">
        <v>-73.803205090000006</v>
      </c>
      <c r="Z90" s="2">
        <v>-4.0241964749999998E-2</v>
      </c>
      <c r="AA90" s="2">
        <v>-73.56634708</v>
      </c>
      <c r="AE90" s="2"/>
    </row>
    <row r="91" spans="2:31" x14ac:dyDescent="0.25">
      <c r="B91" s="2">
        <v>-0.2023521546</v>
      </c>
      <c r="C91" s="2">
        <v>-79.172594020000005</v>
      </c>
      <c r="E91" s="2">
        <v>-0.20920894170000001</v>
      </c>
      <c r="F91" s="2">
        <v>-78.358672310000003</v>
      </c>
      <c r="H91" s="2">
        <v>-0.21193986170000001</v>
      </c>
      <c r="I91" s="2">
        <v>-78.273947969999995</v>
      </c>
      <c r="K91" s="2">
        <v>-0.21328320680000001</v>
      </c>
      <c r="L91" s="2">
        <v>-77.248162590000007</v>
      </c>
      <c r="N91" s="2">
        <v>-0.2163807418</v>
      </c>
      <c r="O91" s="2">
        <v>-77.137821590000001</v>
      </c>
      <c r="Q91" s="2">
        <v>-0.24385332009999999</v>
      </c>
      <c r="R91" s="2">
        <v>-75.825918220000005</v>
      </c>
      <c r="T91" s="2">
        <v>-0.2456282404</v>
      </c>
      <c r="U91" s="2">
        <v>-75.672574850000004</v>
      </c>
      <c r="W91" s="2">
        <v>-0.26022851229999999</v>
      </c>
      <c r="X91" s="2">
        <v>-73.805364609999998</v>
      </c>
      <c r="Z91" s="2">
        <v>-0.26607651319999998</v>
      </c>
      <c r="AA91" s="2">
        <v>-73.568497469999997</v>
      </c>
      <c r="AE91" s="2"/>
    </row>
    <row r="92" spans="2:31" x14ac:dyDescent="0.25">
      <c r="B92" s="2">
        <v>-0.3101718832</v>
      </c>
      <c r="C92" s="2">
        <v>-79.176097069999997</v>
      </c>
      <c r="E92" s="2">
        <v>-0.33250553640000002</v>
      </c>
      <c r="F92" s="2">
        <v>-78.362582680000003</v>
      </c>
      <c r="H92" s="2">
        <v>-0.33689355129999998</v>
      </c>
      <c r="I92" s="2">
        <v>-78.27793638</v>
      </c>
      <c r="K92" s="2">
        <v>-0.35863416609999998</v>
      </c>
      <c r="L92" s="2">
        <v>-77.252485930000006</v>
      </c>
      <c r="N92" s="2">
        <v>-0.36400226159999999</v>
      </c>
      <c r="O92" s="2">
        <v>-77.142209159999993</v>
      </c>
      <c r="Q92" s="2">
        <v>-0.4188409119</v>
      </c>
      <c r="R92" s="2">
        <v>-75.830948230000004</v>
      </c>
      <c r="T92" s="2">
        <v>-0.4239898983</v>
      </c>
      <c r="U92" s="2">
        <v>-75.677620739999995</v>
      </c>
      <c r="W92" s="2">
        <v>-0.48061471030000003</v>
      </c>
      <c r="X92" s="2">
        <v>-73.810554490000001</v>
      </c>
      <c r="Z92" s="2">
        <v>-0.4919409937</v>
      </c>
      <c r="AA92" s="2">
        <v>-73.573715780000001</v>
      </c>
      <c r="AE92" s="2"/>
    </row>
    <row r="93" spans="2:31" x14ac:dyDescent="0.25">
      <c r="B93" s="2">
        <v>-0.41807574949999998</v>
      </c>
      <c r="C93" s="2">
        <v>-79.181082779999997</v>
      </c>
      <c r="E93" s="2">
        <v>-0.45578885000000002</v>
      </c>
      <c r="F93" s="2">
        <v>-78.36828414</v>
      </c>
      <c r="H93" s="2">
        <v>-0.46183286099999998</v>
      </c>
      <c r="I93" s="2">
        <v>-78.283751859999995</v>
      </c>
      <c r="K93" s="2">
        <v>-0.50374980039999995</v>
      </c>
      <c r="L93" s="2">
        <v>-77.258974519999995</v>
      </c>
      <c r="N93" s="2">
        <v>-0.51138469860000002</v>
      </c>
      <c r="O93" s="2">
        <v>-77.148798619999994</v>
      </c>
      <c r="Q93" s="2">
        <v>-0.59358707690000001</v>
      </c>
      <c r="R93" s="2">
        <v>-75.838579989999999</v>
      </c>
      <c r="T93" s="2">
        <v>-0.60210693299999996</v>
      </c>
      <c r="U93" s="2">
        <v>-75.685312670000002</v>
      </c>
      <c r="W93" s="2">
        <v>-0.70086875709999996</v>
      </c>
      <c r="X93" s="2">
        <v>-73.818745489999998</v>
      </c>
      <c r="Z93" s="2">
        <v>-0.71767280919999998</v>
      </c>
      <c r="AA93" s="2">
        <v>-73.58197174</v>
      </c>
      <c r="AE93" s="2"/>
    </row>
    <row r="94" spans="2:31" x14ac:dyDescent="0.25">
      <c r="B94" s="2">
        <v>-0.52579542550000002</v>
      </c>
      <c r="C94" s="2">
        <v>-79.187541139999993</v>
      </c>
      <c r="E94" s="2">
        <v>-0.5789521124</v>
      </c>
      <c r="F94" s="2">
        <v>-78.375782360000002</v>
      </c>
      <c r="H94" s="2">
        <v>-0.58664946929999995</v>
      </c>
      <c r="I94" s="2">
        <v>-78.291396340000006</v>
      </c>
      <c r="K94" s="2">
        <v>-0.64897165990000005</v>
      </c>
      <c r="L94" s="2">
        <v>-77.267658580000003</v>
      </c>
      <c r="N94" s="2">
        <v>-0.65887457959999995</v>
      </c>
      <c r="O94" s="2">
        <v>-77.157625289999999</v>
      </c>
      <c r="Q94" s="2">
        <v>-0.76844335109999995</v>
      </c>
      <c r="R94" s="2">
        <v>-75.848831950000005</v>
      </c>
      <c r="T94" s="2">
        <v>-0.78033770260000002</v>
      </c>
      <c r="U94" s="2">
        <v>-75.695671759999996</v>
      </c>
      <c r="W94" s="2">
        <v>-0.92119325350000003</v>
      </c>
      <c r="X94" s="2">
        <v>-73.829955080000005</v>
      </c>
      <c r="Z94" s="2">
        <v>-0.94348098049999995</v>
      </c>
      <c r="AA94" s="2">
        <v>-73.593276459999998</v>
      </c>
      <c r="AE94" s="2"/>
    </row>
    <row r="95" spans="2:31" x14ac:dyDescent="0.25">
      <c r="B95" s="2">
        <v>-0.63332121649999995</v>
      </c>
      <c r="C95" s="2">
        <v>-79.195469560000006</v>
      </c>
      <c r="E95" s="2">
        <v>-0.70202223600000002</v>
      </c>
      <c r="F95" s="2">
        <v>-78.385085739999994</v>
      </c>
      <c r="H95" s="2">
        <v>-0.71137080819999998</v>
      </c>
      <c r="I95" s="2">
        <v>-78.300873089999996</v>
      </c>
      <c r="K95" s="2">
        <v>-0.79405803389999996</v>
      </c>
      <c r="L95" s="2">
        <v>-77.278536919999993</v>
      </c>
      <c r="N95" s="2">
        <v>-0.80622617330000002</v>
      </c>
      <c r="O95" s="2">
        <v>-77.168688259999996</v>
      </c>
      <c r="Q95" s="2">
        <v>-0.94300856020000001</v>
      </c>
      <c r="R95" s="2">
        <v>-75.861689749999996</v>
      </c>
      <c r="T95" s="2">
        <v>-0.95827347409999997</v>
      </c>
      <c r="U95" s="2">
        <v>-75.708682600000003</v>
      </c>
      <c r="W95" s="2">
        <v>-1.141203696</v>
      </c>
      <c r="X95" s="2">
        <v>-73.844187160000004</v>
      </c>
      <c r="Z95" s="2">
        <v>-1.1689733920000001</v>
      </c>
      <c r="AA95" s="2">
        <v>-73.607623009999998</v>
      </c>
      <c r="AE95" s="2"/>
    </row>
    <row r="96" spans="2:31" x14ac:dyDescent="0.25">
      <c r="B96" s="2">
        <v>-0.74087099209999996</v>
      </c>
      <c r="C96" s="2">
        <v>-79.2048877</v>
      </c>
      <c r="E96" s="2">
        <v>-0.82492502899999998</v>
      </c>
      <c r="F96" s="2">
        <v>-78.396187440000006</v>
      </c>
      <c r="H96" s="2">
        <v>-0.83592194860000002</v>
      </c>
      <c r="I96" s="2">
        <v>-78.312171329999998</v>
      </c>
      <c r="K96" s="2">
        <v>-0.93875145240000002</v>
      </c>
      <c r="L96" s="2">
        <v>-77.291578639999997</v>
      </c>
      <c r="N96" s="2">
        <v>-0.95317816369999997</v>
      </c>
      <c r="O96" s="2">
        <v>-77.181951670000004</v>
      </c>
      <c r="Q96" s="2">
        <v>-1.117296348</v>
      </c>
      <c r="R96" s="2">
        <v>-75.877149410000001</v>
      </c>
      <c r="T96" s="2">
        <v>-1.135928496</v>
      </c>
      <c r="U96" s="2">
        <v>-75.724338729999999</v>
      </c>
      <c r="W96" s="2">
        <v>-1.3610592450000001</v>
      </c>
      <c r="X96" s="2">
        <v>-73.861452290000003</v>
      </c>
      <c r="Z96" s="2">
        <v>-1.394315215</v>
      </c>
      <c r="AA96" s="2">
        <v>-73.62501537</v>
      </c>
      <c r="AE96" s="2"/>
    </row>
    <row r="97" spans="2:31" x14ac:dyDescent="0.25">
      <c r="B97" s="2">
        <v>-0.84836221339999995</v>
      </c>
      <c r="C97" s="2">
        <v>-79.215796109999999</v>
      </c>
      <c r="E97" s="2">
        <v>-0.94765813929999998</v>
      </c>
      <c r="F97" s="2">
        <v>-78.409086900000005</v>
      </c>
      <c r="H97" s="2">
        <v>-0.96030058029999998</v>
      </c>
      <c r="I97" s="2">
        <v>-78.325290039999999</v>
      </c>
      <c r="K97" s="2">
        <v>-1.083301847</v>
      </c>
      <c r="L97" s="2">
        <v>-77.306801590000006</v>
      </c>
      <c r="N97" s="2">
        <v>-1.0999849079999999</v>
      </c>
      <c r="O97" s="2">
        <v>-77.197427700000006</v>
      </c>
      <c r="Q97" s="2">
        <v>-1.291355158</v>
      </c>
      <c r="R97" s="2">
        <v>-75.895212819999998</v>
      </c>
      <c r="T97" s="2">
        <v>-1.313352471</v>
      </c>
      <c r="U97" s="2">
        <v>-75.742640910000006</v>
      </c>
      <c r="W97" s="2">
        <v>-1.58063741</v>
      </c>
      <c r="X97" s="2">
        <v>-73.881728519999996</v>
      </c>
      <c r="Z97" s="2">
        <v>-1.6193823000000001</v>
      </c>
      <c r="AA97" s="2">
        <v>-73.645434440000002</v>
      </c>
      <c r="AE97" s="2"/>
    </row>
    <row r="98" spans="2:31" x14ac:dyDescent="0.25">
      <c r="B98" s="2">
        <v>-0.95557232609999998</v>
      </c>
      <c r="C98" s="2">
        <v>-79.228174989999999</v>
      </c>
      <c r="E98" s="2">
        <v>-1.070112562</v>
      </c>
      <c r="F98" s="2">
        <v>-78.423778440000007</v>
      </c>
      <c r="H98" s="2">
        <v>-1.0843960530000001</v>
      </c>
      <c r="I98" s="2">
        <v>-78.340225270000005</v>
      </c>
      <c r="K98" s="2">
        <v>-1.2276708510000001</v>
      </c>
      <c r="L98" s="2">
        <v>-77.324210870000002</v>
      </c>
      <c r="N98" s="2">
        <v>-1.246607748</v>
      </c>
      <c r="O98" s="2">
        <v>-77.215119650000005</v>
      </c>
      <c r="Q98" s="2">
        <v>-1.4652734839999999</v>
      </c>
      <c r="R98" s="2">
        <v>-75.915896829999994</v>
      </c>
      <c r="T98" s="2">
        <v>-1.490635841</v>
      </c>
      <c r="U98" s="2">
        <v>-75.763606319999994</v>
      </c>
      <c r="W98" s="2">
        <v>-1.79987447</v>
      </c>
      <c r="X98" s="2">
        <v>-73.905000509999994</v>
      </c>
      <c r="Z98" s="2">
        <v>-1.84410991</v>
      </c>
      <c r="AA98" s="2">
        <v>-73.668874560000006</v>
      </c>
      <c r="AE98" s="2"/>
    </row>
    <row r="99" spans="2:31" x14ac:dyDescent="0.25">
      <c r="B99" s="2">
        <v>-1.06252551</v>
      </c>
      <c r="C99" s="2">
        <v>-79.242027149999998</v>
      </c>
      <c r="E99" s="2">
        <v>-1.1924902399999999</v>
      </c>
      <c r="F99" s="2">
        <v>-78.440294089999995</v>
      </c>
      <c r="H99" s="2">
        <v>-1.2084125750000001</v>
      </c>
      <c r="I99" s="2">
        <v>-78.357012670000003</v>
      </c>
      <c r="K99" s="2">
        <v>-1.3718042560000001</v>
      </c>
      <c r="L99" s="2">
        <v>-77.343803019999996</v>
      </c>
      <c r="N99" s="2">
        <v>-1.3929913229999999</v>
      </c>
      <c r="O99" s="2">
        <v>-77.235027209999998</v>
      </c>
      <c r="Q99" s="2">
        <v>-1.6388284500000001</v>
      </c>
      <c r="R99" s="2">
        <v>-75.93918257</v>
      </c>
      <c r="T99" s="2">
        <v>-1.6675516480000001</v>
      </c>
      <c r="U99" s="2">
        <v>-75.787215990000007</v>
      </c>
      <c r="W99" s="2">
        <v>-2.0187829530000001</v>
      </c>
      <c r="X99" s="2">
        <v>-73.931272269999994</v>
      </c>
      <c r="Z99" s="2">
        <v>-2.0685110500000001</v>
      </c>
      <c r="AA99" s="2">
        <v>-73.695350039999994</v>
      </c>
      <c r="AE99" s="2"/>
    </row>
    <row r="100" spans="2:31" x14ac:dyDescent="0.25">
      <c r="B100" s="2">
        <v>-1.1694369570000001</v>
      </c>
      <c r="C100" s="2">
        <v>-79.257386890000006</v>
      </c>
      <c r="E100" s="2">
        <v>-1.3145304390000001</v>
      </c>
      <c r="F100" s="2">
        <v>-78.458601250000001</v>
      </c>
      <c r="H100" s="2">
        <v>-1.332085419</v>
      </c>
      <c r="I100" s="2">
        <v>-78.375621719999998</v>
      </c>
      <c r="K100" s="2">
        <v>-1.515654984</v>
      </c>
      <c r="L100" s="2">
        <v>-77.365574080000002</v>
      </c>
      <c r="N100" s="2">
        <v>-1.539087141</v>
      </c>
      <c r="O100" s="2">
        <v>-77.257151120000003</v>
      </c>
      <c r="Q100" s="2">
        <v>-1.811947121</v>
      </c>
      <c r="R100" s="2">
        <v>-75.965055309999997</v>
      </c>
      <c r="T100" s="2">
        <v>-1.8440256399999999</v>
      </c>
      <c r="U100" s="2">
        <v>-75.813455919999996</v>
      </c>
      <c r="W100" s="2">
        <v>-2.2372977070000002</v>
      </c>
      <c r="X100" s="2">
        <v>-73.960553829999995</v>
      </c>
      <c r="Z100" s="2">
        <v>-2.292519006</v>
      </c>
      <c r="AA100" s="2">
        <v>-73.724879389999998</v>
      </c>
      <c r="AE100" s="2"/>
    </row>
    <row r="101" spans="2:31" x14ac:dyDescent="0.25">
      <c r="B101" s="2">
        <v>-1.275993315</v>
      </c>
      <c r="C101" s="2">
        <v>-79.274214979999996</v>
      </c>
      <c r="E101" s="2">
        <v>-1.4362698629999999</v>
      </c>
      <c r="F101" s="2">
        <v>-78.478701310000005</v>
      </c>
      <c r="H101" s="2">
        <v>-1.4554512020000001</v>
      </c>
      <c r="I101" s="2">
        <v>-78.396056220000006</v>
      </c>
      <c r="K101" s="2">
        <v>-1.6591634390000001</v>
      </c>
      <c r="L101" s="2">
        <v>-77.389518879999997</v>
      </c>
      <c r="N101" s="2">
        <v>-1.684834054</v>
      </c>
      <c r="O101" s="2">
        <v>-77.281489230000005</v>
      </c>
      <c r="Q101" s="2">
        <v>-1.9845938750000001</v>
      </c>
      <c r="R101" s="2">
        <v>-75.993506420000003</v>
      </c>
      <c r="T101" s="2">
        <v>-2.0200218269999999</v>
      </c>
      <c r="U101" s="2">
        <v>-75.842316659999994</v>
      </c>
      <c r="W101" s="2">
        <v>-2.4554450970000001</v>
      </c>
      <c r="X101" s="2">
        <v>-73.992883460000002</v>
      </c>
      <c r="Z101" s="2">
        <v>-2.5161613059999999</v>
      </c>
      <c r="AA101" s="2">
        <v>-73.757504960000006</v>
      </c>
      <c r="AE101" s="2"/>
    </row>
    <row r="102" spans="2:31" x14ac:dyDescent="0.25">
      <c r="B102" s="2">
        <v>-1.382461795</v>
      </c>
      <c r="C102" s="2">
        <v>-79.292559920000002</v>
      </c>
      <c r="E102" s="2">
        <v>-1.55770608</v>
      </c>
      <c r="F102" s="2">
        <v>-78.500592269999999</v>
      </c>
      <c r="H102" s="2">
        <v>-1.5785069140000001</v>
      </c>
      <c r="I102" s="2">
        <v>-78.418315730000003</v>
      </c>
      <c r="K102" s="2">
        <v>-1.8022911129999999</v>
      </c>
      <c r="L102" s="2">
        <v>-77.415637140000001</v>
      </c>
      <c r="N102" s="2">
        <v>-1.830192866</v>
      </c>
      <c r="O102" s="2">
        <v>-77.308040629999994</v>
      </c>
      <c r="Q102" s="2">
        <v>-2.1568147930000001</v>
      </c>
      <c r="R102" s="2">
        <v>-76.024552220000004</v>
      </c>
      <c r="T102" s="2">
        <v>-2.195588082</v>
      </c>
      <c r="U102" s="2">
        <v>-75.873811160000002</v>
      </c>
      <c r="W102" s="2">
        <v>-2.67309638</v>
      </c>
      <c r="X102" s="2">
        <v>-74.028274690000003</v>
      </c>
      <c r="Z102" s="2">
        <v>-2.7393074830000002</v>
      </c>
      <c r="AA102" s="2">
        <v>-73.793237000000005</v>
      </c>
      <c r="AE102" s="2"/>
    </row>
    <row r="103" spans="2:31" x14ac:dyDescent="0.25">
      <c r="B103" s="2">
        <v>-1.4885514559999999</v>
      </c>
      <c r="C103" s="2">
        <v>-79.312378820000006</v>
      </c>
      <c r="E103" s="2">
        <v>-1.6787318769999999</v>
      </c>
      <c r="F103" s="2">
        <v>-78.524253329999993</v>
      </c>
      <c r="H103" s="2">
        <v>-1.701143538</v>
      </c>
      <c r="I103" s="2">
        <v>-78.442379430000003</v>
      </c>
      <c r="K103" s="2">
        <v>-1.9447527819999999</v>
      </c>
      <c r="L103" s="2">
        <v>-77.443877540000003</v>
      </c>
      <c r="N103" s="2">
        <v>-1.974874405</v>
      </c>
      <c r="O103" s="2">
        <v>-77.336749690000005</v>
      </c>
      <c r="Q103" s="2">
        <v>-2.3286942420000001</v>
      </c>
      <c r="R103" s="2">
        <v>-76.058227070000001</v>
      </c>
      <c r="T103" s="2">
        <v>-2.370811775</v>
      </c>
      <c r="U103" s="2">
        <v>-75.907969260000002</v>
      </c>
      <c r="W103" s="2">
        <v>-2.8901828310000002</v>
      </c>
      <c r="X103" s="2">
        <v>-74.066730750000005</v>
      </c>
      <c r="Z103" s="2">
        <v>-2.9618893420000001</v>
      </c>
      <c r="AA103" s="2">
        <v>-73.832071540000001</v>
      </c>
      <c r="AE103" s="2"/>
    </row>
    <row r="104" spans="2:31" x14ac:dyDescent="0.25">
      <c r="B104" s="2">
        <v>-1.59421097</v>
      </c>
      <c r="C104" s="2">
        <v>-79.333663389999998</v>
      </c>
      <c r="E104" s="2">
        <v>-1.799546235</v>
      </c>
      <c r="F104" s="2">
        <v>-78.549730870000005</v>
      </c>
      <c r="H104" s="2">
        <v>-1.8235624479999999</v>
      </c>
      <c r="I104" s="2">
        <v>-78.468294110000002</v>
      </c>
      <c r="K104" s="2">
        <v>-2.0868103100000002</v>
      </c>
      <c r="L104" s="2">
        <v>-77.474295810000001</v>
      </c>
      <c r="N104" s="2">
        <v>-2.1191452649999998</v>
      </c>
      <c r="O104" s="2">
        <v>-77.367669660000004</v>
      </c>
      <c r="Q104" s="2">
        <v>-2.500009162</v>
      </c>
      <c r="R104" s="2">
        <v>-76.094502050000003</v>
      </c>
      <c r="T104" s="2">
        <v>-2.5454666490000002</v>
      </c>
      <c r="U104" s="2">
        <v>-75.944758770000007</v>
      </c>
      <c r="W104" s="2">
        <v>-3.1067150429999999</v>
      </c>
      <c r="X104" s="2">
        <v>-74.108250139999996</v>
      </c>
      <c r="Z104" s="2">
        <v>-3.183919065</v>
      </c>
      <c r="AA104" s="2">
        <v>-73.874006050000006</v>
      </c>
      <c r="AE104" s="2"/>
    </row>
    <row r="105" spans="2:31" x14ac:dyDescent="0.25">
      <c r="B105" s="2">
        <v>-1.699732298</v>
      </c>
      <c r="C105" s="2">
        <v>-79.356480520000005</v>
      </c>
      <c r="E105" s="2">
        <v>-1.9199313629999999</v>
      </c>
      <c r="F105" s="2">
        <v>-78.576988749999998</v>
      </c>
      <c r="H105" s="2">
        <v>-1.945542436</v>
      </c>
      <c r="I105" s="2">
        <v>-78.49602385</v>
      </c>
      <c r="K105" s="2">
        <v>-2.228501971</v>
      </c>
      <c r="L105" s="2">
        <v>-77.506908159999995</v>
      </c>
      <c r="N105" s="2">
        <v>-2.2630444179999998</v>
      </c>
      <c r="O105" s="2">
        <v>-77.400816689999999</v>
      </c>
      <c r="Q105" s="2">
        <v>-2.6706473750000002</v>
      </c>
      <c r="R105" s="2">
        <v>-76.133355809999998</v>
      </c>
      <c r="T105" s="2">
        <v>-2.7194389600000002</v>
      </c>
      <c r="U105" s="2">
        <v>-75.984158019999995</v>
      </c>
      <c r="W105" s="2">
        <v>-3.3227883070000002</v>
      </c>
      <c r="X105" s="2">
        <v>-74.152843200000007</v>
      </c>
      <c r="Z105" s="2">
        <v>-3.4054940980000001</v>
      </c>
      <c r="AA105" s="2">
        <v>-73.919057870000003</v>
      </c>
      <c r="AE105" s="2"/>
    </row>
    <row r="106" spans="2:31" x14ac:dyDescent="0.25">
      <c r="B106" s="2">
        <v>-1.8047656940000001</v>
      </c>
      <c r="C106" s="2">
        <v>-79.380762950000005</v>
      </c>
      <c r="E106" s="2">
        <v>-2.039916979</v>
      </c>
      <c r="F106" s="2">
        <v>-78.606042299999999</v>
      </c>
      <c r="H106" s="2">
        <v>-2.067113237</v>
      </c>
      <c r="I106" s="2">
        <v>-78.525584289999998</v>
      </c>
      <c r="K106" s="2">
        <v>-2.3695902100000001</v>
      </c>
      <c r="L106" s="2">
        <v>-77.541661340000005</v>
      </c>
      <c r="N106" s="2">
        <v>-2.4063303519999999</v>
      </c>
      <c r="O106" s="2">
        <v>-77.436137830000007</v>
      </c>
      <c r="Q106" s="2">
        <v>-2.840575877</v>
      </c>
      <c r="R106" s="2">
        <v>-76.174775659999995</v>
      </c>
      <c r="T106" s="2">
        <v>-2.8926948590000001</v>
      </c>
      <c r="U106" s="2">
        <v>-76.026157470000001</v>
      </c>
      <c r="W106" s="2">
        <v>-3.538195151</v>
      </c>
      <c r="X106" s="2">
        <v>-74.200468229999998</v>
      </c>
      <c r="Z106" s="2">
        <v>-3.6264008310000002</v>
      </c>
      <c r="AA106" s="2">
        <v>-73.967193420000001</v>
      </c>
      <c r="AE106" s="2"/>
    </row>
    <row r="107" spans="2:31" x14ac:dyDescent="0.25">
      <c r="B107" s="2">
        <v>-1.909358085</v>
      </c>
      <c r="C107" s="2">
        <v>-79.406524660000002</v>
      </c>
      <c r="E107" s="2">
        <v>-2.1594470110000001</v>
      </c>
      <c r="F107" s="2">
        <v>-78.636889830000001</v>
      </c>
      <c r="H107" s="2">
        <v>-2.1882180550000001</v>
      </c>
      <c r="I107" s="2">
        <v>-78.556972189999996</v>
      </c>
      <c r="K107" s="2">
        <v>-2.5101580590000001</v>
      </c>
      <c r="L107" s="2">
        <v>-77.578577629999998</v>
      </c>
      <c r="N107" s="2">
        <v>-2.549087434</v>
      </c>
      <c r="O107" s="2">
        <v>-77.473655570000005</v>
      </c>
      <c r="Q107" s="2">
        <v>-3.009887725</v>
      </c>
      <c r="R107" s="2">
        <v>-76.218777590000002</v>
      </c>
      <c r="T107" s="2">
        <v>-3.0653285019999998</v>
      </c>
      <c r="U107" s="2">
        <v>-76.070778059999995</v>
      </c>
      <c r="W107" s="2">
        <v>-3.7525810009999998</v>
      </c>
      <c r="X107" s="2">
        <v>-74.251046700000003</v>
      </c>
      <c r="Z107" s="2">
        <v>-3.8462746120000002</v>
      </c>
      <c r="AA107" s="2">
        <v>-74.018340949999995</v>
      </c>
      <c r="AE107" s="2"/>
    </row>
    <row r="108" spans="2:31" x14ac:dyDescent="0.25">
      <c r="B108" s="2">
        <v>-2.013418975</v>
      </c>
      <c r="C108" s="2">
        <v>-79.43374704</v>
      </c>
      <c r="E108" s="2">
        <v>-2.2783833470000001</v>
      </c>
      <c r="F108" s="2">
        <v>-78.669505029999996</v>
      </c>
      <c r="H108" s="2">
        <v>-2.3087172200000001</v>
      </c>
      <c r="I108" s="2">
        <v>-78.590158599999995</v>
      </c>
      <c r="K108" s="2">
        <v>-2.650264398</v>
      </c>
      <c r="L108" s="2">
        <v>-77.617687559999993</v>
      </c>
      <c r="N108" s="2">
        <v>-2.6913760120000001</v>
      </c>
      <c r="O108" s="2">
        <v>-77.513399010000001</v>
      </c>
      <c r="Q108" s="2">
        <v>-3.1787763729999998</v>
      </c>
      <c r="R108" s="2">
        <v>-76.265407460000006</v>
      </c>
      <c r="T108" s="2">
        <v>-3.2371772600000002</v>
      </c>
      <c r="U108" s="2">
        <v>-76.117970229999997</v>
      </c>
      <c r="W108" s="2">
        <v>-3.9664258110000001</v>
      </c>
      <c r="X108" s="2">
        <v>-74.304698090000002</v>
      </c>
      <c r="Z108" s="2">
        <v>-4.0656070499999997</v>
      </c>
      <c r="AA108" s="2">
        <v>-74.072626189999994</v>
      </c>
      <c r="AE108" s="2"/>
    </row>
    <row r="109" spans="2:31" x14ac:dyDescent="0.25">
      <c r="B109" s="2">
        <v>-2.1169883380000001</v>
      </c>
      <c r="C109" s="2">
        <v>-79.462444579999996</v>
      </c>
      <c r="E109" s="2">
        <v>-2.3969698099999999</v>
      </c>
      <c r="F109" s="2">
        <v>-78.703970240000004</v>
      </c>
      <c r="H109" s="2">
        <v>-2.4288585469999999</v>
      </c>
      <c r="I109" s="2">
        <v>-78.625223629999994</v>
      </c>
      <c r="K109" s="2">
        <v>-2.7897150709999998</v>
      </c>
      <c r="L109" s="2">
        <v>-77.658952369999994</v>
      </c>
      <c r="N109" s="2">
        <v>-2.832999826</v>
      </c>
      <c r="O109" s="2">
        <v>-77.555325859999996</v>
      </c>
      <c r="Q109" s="2">
        <v>-3.3469418640000002</v>
      </c>
      <c r="R109" s="2">
        <v>-76.314586590000005</v>
      </c>
      <c r="T109" s="2">
        <v>-3.408586954</v>
      </c>
      <c r="U109" s="2">
        <v>-76.16783393</v>
      </c>
      <c r="W109" s="2">
        <v>-4.179506859</v>
      </c>
      <c r="X109" s="2">
        <v>-74.361378349999995</v>
      </c>
      <c r="Z109" s="2">
        <v>-4.2841686049999996</v>
      </c>
      <c r="AA109" s="2">
        <v>-74.130010569999996</v>
      </c>
      <c r="AE109" s="2"/>
    </row>
    <row r="110" spans="2:31" x14ac:dyDescent="0.25">
      <c r="B110" s="2">
        <v>-2.2202782289999998</v>
      </c>
      <c r="C110" s="2">
        <v>-79.492687630000006</v>
      </c>
      <c r="E110" s="2">
        <v>-2.5150666949999998</v>
      </c>
      <c r="F110" s="2">
        <v>-78.740265699999995</v>
      </c>
      <c r="H110" s="2">
        <v>-2.5485013300000001</v>
      </c>
      <c r="I110" s="2">
        <v>-78.66214386</v>
      </c>
      <c r="K110" s="2">
        <v>-2.9285688190000001</v>
      </c>
      <c r="L110" s="2">
        <v>-77.702393499999999</v>
      </c>
      <c r="N110" s="2">
        <v>-2.974018912</v>
      </c>
      <c r="O110" s="2">
        <v>-77.599457209999997</v>
      </c>
      <c r="Q110" s="2">
        <v>-3.5141815319999998</v>
      </c>
      <c r="R110" s="2">
        <v>-76.366263979999999</v>
      </c>
      <c r="T110" s="2">
        <v>-3.5791451329999999</v>
      </c>
      <c r="U110" s="2">
        <v>-76.220269560000006</v>
      </c>
      <c r="W110" s="2">
        <v>-4.3917367450000002</v>
      </c>
      <c r="X110" s="2">
        <v>-74.421078480000006</v>
      </c>
      <c r="Z110" s="2">
        <v>-4.5018691290000001</v>
      </c>
      <c r="AA110" s="2">
        <v>-74.19048798</v>
      </c>
      <c r="AE110" s="2"/>
    </row>
    <row r="111" spans="2:31" x14ac:dyDescent="0.25">
      <c r="B111" s="2">
        <v>-2.3229584019999998</v>
      </c>
      <c r="C111" s="2">
        <v>-79.524390019999998</v>
      </c>
      <c r="E111" s="2">
        <v>-2.6325059510000002</v>
      </c>
      <c r="F111" s="2">
        <v>-78.77835503</v>
      </c>
      <c r="H111" s="2">
        <v>-2.6674758609999998</v>
      </c>
      <c r="I111" s="2">
        <v>-78.700880420000004</v>
      </c>
      <c r="K111" s="2">
        <v>-3.0667339400000002</v>
      </c>
      <c r="L111" s="2">
        <v>-77.747988609999993</v>
      </c>
      <c r="N111" s="2">
        <v>-3.1143392580000002</v>
      </c>
      <c r="O111" s="2">
        <v>-77.645773610000006</v>
      </c>
      <c r="Q111" s="2">
        <v>-3.680548017</v>
      </c>
      <c r="R111" s="2">
        <v>-76.420474139999996</v>
      </c>
      <c r="T111" s="2">
        <v>-3.7488172849999999</v>
      </c>
      <c r="U111" s="2">
        <v>-76.275287120000002</v>
      </c>
      <c r="W111" s="2">
        <v>-4.6031464729999998</v>
      </c>
      <c r="X111" s="2">
        <v>-74.483839459999999</v>
      </c>
      <c r="Z111" s="2">
        <v>-4.7187414419999998</v>
      </c>
      <c r="AA111" s="2">
        <v>-74.254097729999998</v>
      </c>
      <c r="AE111" s="2"/>
    </row>
    <row r="112" spans="2:31" x14ac:dyDescent="0.25">
      <c r="B112" s="2">
        <v>-2.4250163640000002</v>
      </c>
      <c r="C112" s="2">
        <v>-79.557551950000004</v>
      </c>
      <c r="E112" s="2">
        <v>-2.7491941450000001</v>
      </c>
      <c r="F112" s="2">
        <v>-78.818211759999997</v>
      </c>
      <c r="H112" s="2">
        <v>-2.7856874789999999</v>
      </c>
      <c r="I112" s="2">
        <v>-78.741406449999999</v>
      </c>
      <c r="K112" s="2">
        <v>-3.2041705550000001</v>
      </c>
      <c r="L112" s="2">
        <v>-77.795731200000006</v>
      </c>
      <c r="N112" s="2">
        <v>-3.253918901</v>
      </c>
      <c r="O112" s="2">
        <v>-77.694272920000003</v>
      </c>
      <c r="Q112" s="2">
        <v>-3.846079537</v>
      </c>
      <c r="R112" s="2">
        <v>-76.477248970000005</v>
      </c>
      <c r="T112" s="2">
        <v>-3.9176433799999999</v>
      </c>
      <c r="U112" s="2">
        <v>-76.332916400000002</v>
      </c>
      <c r="W112" s="2">
        <v>-4.8136060040000004</v>
      </c>
      <c r="X112" s="2">
        <v>-74.549649310000007</v>
      </c>
      <c r="Z112" s="2">
        <v>-4.9346548380000002</v>
      </c>
      <c r="AA112" s="2">
        <v>-74.320820280000007</v>
      </c>
      <c r="AE112" s="2"/>
    </row>
    <row r="113" spans="2:31" x14ac:dyDescent="0.25">
      <c r="B113" s="2">
        <v>-2.5272367550000001</v>
      </c>
      <c r="C113" s="2">
        <v>-79.592453300000003</v>
      </c>
      <c r="E113" s="2">
        <v>-2.8654088510000002</v>
      </c>
      <c r="F113" s="2">
        <v>-78.859931599999996</v>
      </c>
      <c r="H113" s="2">
        <v>-2.9034167800000001</v>
      </c>
      <c r="I113" s="2">
        <v>-78.783821020000005</v>
      </c>
      <c r="K113" s="2">
        <v>-3.3406021030000002</v>
      </c>
      <c r="L113" s="2">
        <v>-77.845528389999998</v>
      </c>
      <c r="N113" s="2">
        <v>-3.3924754909999999</v>
      </c>
      <c r="O113" s="2">
        <v>-77.744864649999997</v>
      </c>
      <c r="Q113" s="2">
        <v>-4.0108557549999997</v>
      </c>
      <c r="R113" s="2">
        <v>-76.536625079999993</v>
      </c>
      <c r="T113" s="2">
        <v>-4.0857053700000003</v>
      </c>
      <c r="U113" s="2">
        <v>-76.393193049999994</v>
      </c>
      <c r="W113" s="2">
        <v>-5.0230485270000003</v>
      </c>
      <c r="X113" s="2">
        <v>-74.618487959999996</v>
      </c>
      <c r="Z113" s="2">
        <v>-5.1495425260000003</v>
      </c>
      <c r="AA113" s="2">
        <v>-74.390631369999994</v>
      </c>
      <c r="AE113" s="2"/>
    </row>
    <row r="114" spans="2:31" x14ac:dyDescent="0.25">
      <c r="B114" s="2">
        <v>-2.6286752660000001</v>
      </c>
      <c r="C114" s="2">
        <v>-79.628794959999993</v>
      </c>
      <c r="E114" s="2">
        <v>-2.980889184</v>
      </c>
      <c r="F114" s="2">
        <v>-78.90342321</v>
      </c>
      <c r="H114" s="2">
        <v>-3.0203984460000002</v>
      </c>
      <c r="I114" s="2">
        <v>-78.82803389</v>
      </c>
      <c r="K114" s="2">
        <v>-3.47627497</v>
      </c>
      <c r="L114" s="2">
        <v>-77.897479930000003</v>
      </c>
      <c r="N114" s="2">
        <v>-3.5302585030000002</v>
      </c>
      <c r="O114" s="2">
        <v>-77.797651549999998</v>
      </c>
      <c r="Q114" s="2">
        <v>-4.1746618870000001</v>
      </c>
      <c r="R114" s="2">
        <v>-76.598531570000006</v>
      </c>
      <c r="T114" s="2">
        <v>-4.2527850960000002</v>
      </c>
      <c r="U114" s="2">
        <v>-76.45604324</v>
      </c>
      <c r="W114" s="2">
        <v>-5.231484697</v>
      </c>
      <c r="X114" s="2">
        <v>-74.690348619999995</v>
      </c>
      <c r="Z114" s="2">
        <v>-5.3634139579999998</v>
      </c>
      <c r="AA114" s="2">
        <v>-74.463529989999998</v>
      </c>
      <c r="AE114" s="2"/>
    </row>
    <row r="115" spans="2:31" x14ac:dyDescent="0.25">
      <c r="B115" s="2">
        <v>-2.7292160970000001</v>
      </c>
      <c r="C115" s="2">
        <v>-79.666534040000002</v>
      </c>
      <c r="E115" s="2">
        <v>-3.0957972840000001</v>
      </c>
      <c r="F115" s="2">
        <v>-78.948749789999994</v>
      </c>
      <c r="H115" s="2">
        <v>-3.1367961040000001</v>
      </c>
      <c r="I115" s="2">
        <v>-78.874110560000005</v>
      </c>
      <c r="K115" s="2">
        <v>-3.6112178159999999</v>
      </c>
      <c r="L115" s="2">
        <v>-77.951618589999995</v>
      </c>
      <c r="N115" s="2">
        <v>-3.6672976799999999</v>
      </c>
      <c r="O115" s="2">
        <v>-77.852664669999996</v>
      </c>
      <c r="Q115" s="2">
        <v>-4.3373894330000002</v>
      </c>
      <c r="R115" s="2">
        <v>-76.662928359999995</v>
      </c>
      <c r="T115" s="2">
        <v>-4.4187732469999998</v>
      </c>
      <c r="U115" s="2">
        <v>-76.521423510000005</v>
      </c>
      <c r="W115" s="2">
        <v>-5.4390001669999997</v>
      </c>
      <c r="X115" s="2">
        <v>-74.765268899999995</v>
      </c>
      <c r="Z115" s="2">
        <v>-5.5763545370000003</v>
      </c>
      <c r="AA115" s="2">
        <v>-74.539562619999998</v>
      </c>
      <c r="AE115" s="2"/>
    </row>
    <row r="116" spans="2:31" x14ac:dyDescent="0.25">
      <c r="B116" s="2">
        <v>-2.8297249080000002</v>
      </c>
      <c r="C116" s="2">
        <v>-79.706015399999998</v>
      </c>
      <c r="E116" s="2">
        <v>-3.2099414230000001</v>
      </c>
      <c r="F116" s="2">
        <v>-78.995845200000005</v>
      </c>
      <c r="H116" s="2">
        <v>-3.2524153039999999</v>
      </c>
      <c r="I116" s="2">
        <v>-78.921983879999999</v>
      </c>
      <c r="K116" s="2">
        <v>-3.7451971020000001</v>
      </c>
      <c r="L116" s="2">
        <v>-78.007865339999995</v>
      </c>
      <c r="N116" s="2">
        <v>-3.8033581939999999</v>
      </c>
      <c r="O116" s="2">
        <v>-77.909817669999995</v>
      </c>
      <c r="Q116" s="2">
        <v>-4.49900477</v>
      </c>
      <c r="R116" s="2">
        <v>-76.729801109999997</v>
      </c>
      <c r="T116" s="2">
        <v>-4.5836371890000001</v>
      </c>
      <c r="U116" s="2">
        <v>-76.589316150000002</v>
      </c>
      <c r="W116" s="2">
        <v>-5.6453862189999997</v>
      </c>
      <c r="X116" s="2">
        <v>-74.843195559999998</v>
      </c>
      <c r="Z116" s="2">
        <v>-5.7881504149999996</v>
      </c>
      <c r="AA116" s="2">
        <v>-74.618675260000003</v>
      </c>
      <c r="AE116" s="2"/>
    </row>
    <row r="117" spans="2:31" x14ac:dyDescent="0.25">
      <c r="B117" s="2">
        <v>-2.929697832</v>
      </c>
      <c r="C117" s="2">
        <v>-79.747073020000002</v>
      </c>
      <c r="E117" s="2">
        <v>-3.3231763010000002</v>
      </c>
      <c r="F117" s="2">
        <v>-79.044658839999997</v>
      </c>
      <c r="H117" s="2">
        <v>-3.3671093829999998</v>
      </c>
      <c r="I117" s="2">
        <v>-78.971600769999995</v>
      </c>
      <c r="K117" s="2">
        <v>-3.87828996</v>
      </c>
      <c r="L117" s="2">
        <v>-78.066251100000002</v>
      </c>
      <c r="N117" s="2">
        <v>-3.9385205330000002</v>
      </c>
      <c r="O117" s="2">
        <v>-77.969137149999995</v>
      </c>
      <c r="Q117" s="2">
        <v>-4.6595918630000002</v>
      </c>
      <c r="R117" s="2">
        <v>-76.79918868</v>
      </c>
      <c r="T117" s="2">
        <v>-4.7474633160000002</v>
      </c>
      <c r="U117" s="2">
        <v>-76.659760030000001</v>
      </c>
      <c r="W117" s="2">
        <v>-5.8502963079999999</v>
      </c>
      <c r="X117" s="2">
        <v>-74.9240092</v>
      </c>
      <c r="Z117" s="2">
        <v>-5.9984494450000003</v>
      </c>
      <c r="AA117" s="2">
        <v>-74.70073841</v>
      </c>
      <c r="AE117" s="2"/>
    </row>
    <row r="118" spans="2:31" x14ac:dyDescent="0.25">
      <c r="B118" s="2">
        <v>-3.0286816459999999</v>
      </c>
      <c r="C118" s="2">
        <v>-79.789529529999996</v>
      </c>
      <c r="E118" s="2">
        <v>-3.43574483</v>
      </c>
      <c r="F118" s="2">
        <v>-79.095309909999997</v>
      </c>
      <c r="H118" s="2">
        <v>-3.4811252819999998</v>
      </c>
      <c r="I118" s="2">
        <v>-79.023080010000001</v>
      </c>
      <c r="K118" s="2">
        <v>-4.0105526129999998</v>
      </c>
      <c r="L118" s="2">
        <v>-78.126802249999997</v>
      </c>
      <c r="N118" s="2">
        <v>-4.0728422249999996</v>
      </c>
      <c r="O118" s="2">
        <v>-78.030649400000001</v>
      </c>
      <c r="Q118" s="2">
        <v>-4.8193269880000003</v>
      </c>
      <c r="R118" s="2">
        <v>-76.871178830000005</v>
      </c>
      <c r="T118" s="2">
        <v>-4.9100912210000001</v>
      </c>
      <c r="U118" s="2">
        <v>-76.732692979999996</v>
      </c>
      <c r="W118" s="2">
        <v>-6.0541864969999999</v>
      </c>
      <c r="X118" s="2">
        <v>-75.007892339999998</v>
      </c>
      <c r="Z118" s="2">
        <v>-6.2077241839999999</v>
      </c>
      <c r="AA118" s="2">
        <v>-74.785927560000005</v>
      </c>
      <c r="AE118" s="2"/>
    </row>
    <row r="119" spans="2:31" x14ac:dyDescent="0.25">
      <c r="B119" s="2">
        <v>-3.1273490079999999</v>
      </c>
      <c r="C119" s="2">
        <v>-79.833690689999997</v>
      </c>
      <c r="E119" s="2">
        <v>-3.5474366609999999</v>
      </c>
      <c r="F119" s="2">
        <v>-79.147730490000001</v>
      </c>
      <c r="H119" s="2">
        <v>-3.594250545</v>
      </c>
      <c r="I119" s="2">
        <v>-79.076351070000001</v>
      </c>
      <c r="K119" s="2">
        <v>-4.1417986539999996</v>
      </c>
      <c r="L119" s="2">
        <v>-78.189445919999997</v>
      </c>
      <c r="N119" s="2">
        <v>-4.2061334800000001</v>
      </c>
      <c r="O119" s="2">
        <v>-78.094281929999994</v>
      </c>
      <c r="Q119" s="2">
        <v>-4.9779182259999999</v>
      </c>
      <c r="R119" s="2">
        <v>-76.945658420000001</v>
      </c>
      <c r="T119" s="2">
        <v>-5.0718408149999998</v>
      </c>
      <c r="U119" s="2">
        <v>-76.808275539999997</v>
      </c>
      <c r="W119" s="2">
        <v>-6.256840628</v>
      </c>
      <c r="X119" s="2">
        <v>-75.094765839999994</v>
      </c>
      <c r="Z119" s="2">
        <v>-6.4157551599999998</v>
      </c>
      <c r="AA119" s="2">
        <v>-74.874158739999999</v>
      </c>
      <c r="AE119" s="2"/>
    </row>
    <row r="120" spans="2:31" x14ac:dyDescent="0.25">
      <c r="B120" s="2">
        <v>-3.225172181</v>
      </c>
      <c r="C120" s="2">
        <v>-79.879344070000002</v>
      </c>
      <c r="E120" s="2">
        <v>-3.658398043</v>
      </c>
      <c r="F120" s="2">
        <v>-79.202020349999998</v>
      </c>
      <c r="H120" s="2">
        <v>-3.7066341559999998</v>
      </c>
      <c r="I120" s="2">
        <v>-79.131513429999998</v>
      </c>
      <c r="K120" s="2">
        <v>-4.2719967309999998</v>
      </c>
      <c r="L120" s="2">
        <v>-78.254180980000001</v>
      </c>
      <c r="N120" s="2">
        <v>-4.338362644</v>
      </c>
      <c r="O120" s="2">
        <v>-78.160033609999999</v>
      </c>
      <c r="Q120" s="2">
        <v>-5.1351437449999997</v>
      </c>
      <c r="R120" s="2">
        <v>-77.022520110000002</v>
      </c>
      <c r="T120" s="2">
        <v>-5.2321092269999996</v>
      </c>
      <c r="U120" s="2">
        <v>-76.886228079999995</v>
      </c>
      <c r="W120" s="2">
        <v>-6.4583152110000004</v>
      </c>
      <c r="X120" s="2">
        <v>-75.184670580000002</v>
      </c>
      <c r="Z120" s="2">
        <v>-6.6226028149999996</v>
      </c>
      <c r="AA120" s="2">
        <v>-74.965470420000003</v>
      </c>
      <c r="AE120" s="2"/>
    </row>
    <row r="121" spans="2:31" x14ac:dyDescent="0.25">
      <c r="B121" s="2">
        <v>-3.3219183249999999</v>
      </c>
      <c r="C121" s="2">
        <v>-79.926385499999995</v>
      </c>
      <c r="E121" s="2">
        <v>-3.768412745</v>
      </c>
      <c r="F121" s="2">
        <v>-79.258101280000005</v>
      </c>
      <c r="H121" s="2">
        <v>-3.818057692</v>
      </c>
      <c r="I121" s="2">
        <v>-79.18848654</v>
      </c>
      <c r="K121" s="2">
        <v>-4.4010486870000003</v>
      </c>
      <c r="L121" s="2">
        <v>-78.320974230000004</v>
      </c>
      <c r="N121" s="2">
        <v>-4.4694307650000002</v>
      </c>
      <c r="O121" s="2">
        <v>-78.227869639999994</v>
      </c>
      <c r="Q121" s="2">
        <v>-5.2910597859999999</v>
      </c>
      <c r="R121" s="2">
        <v>-77.101779539999995</v>
      </c>
      <c r="T121" s="2">
        <v>-5.3913811840000001</v>
      </c>
      <c r="U121" s="2">
        <v>-76.966779900000006</v>
      </c>
      <c r="W121" s="2">
        <v>-6.6584198030000001</v>
      </c>
      <c r="X121" s="2">
        <v>-75.277541839999998</v>
      </c>
      <c r="Z121" s="2">
        <v>-6.8280722469999997</v>
      </c>
      <c r="AA121" s="2">
        <v>-75.059798229999998</v>
      </c>
      <c r="AE121" s="2"/>
    </row>
    <row r="122" spans="2:31" x14ac:dyDescent="0.25">
      <c r="B122" s="2">
        <v>-3.4182702699999998</v>
      </c>
      <c r="C122" s="2">
        <v>-79.975167279999994</v>
      </c>
      <c r="E122" s="2">
        <v>-3.8773377280000001</v>
      </c>
      <c r="F122" s="2">
        <v>-79.315908710000002</v>
      </c>
      <c r="H122" s="2">
        <v>-3.9283760870000002</v>
      </c>
      <c r="I122" s="2">
        <v>-79.247205370000003</v>
      </c>
      <c r="K122" s="2">
        <v>-4.5290229220000002</v>
      </c>
      <c r="L122" s="2">
        <v>-78.389871229999997</v>
      </c>
      <c r="N122" s="2">
        <v>-4.599407974</v>
      </c>
      <c r="O122" s="2">
        <v>-78.297835559999996</v>
      </c>
      <c r="Q122" s="2">
        <v>-5.4457463109999997</v>
      </c>
      <c r="R122" s="2">
        <v>-77.18348211</v>
      </c>
      <c r="T122" s="2">
        <v>-5.5493055739999999</v>
      </c>
      <c r="U122" s="2">
        <v>-77.049763179999999</v>
      </c>
      <c r="W122" s="2">
        <v>-6.8571240329999998</v>
      </c>
      <c r="X122" s="2">
        <v>-75.373385630000001</v>
      </c>
      <c r="Z122" s="2">
        <v>-7.0321320109999998</v>
      </c>
      <c r="AA122" s="2">
        <v>-75.157151420000005</v>
      </c>
      <c r="AE122" s="2"/>
    </row>
    <row r="123" spans="2:31" x14ac:dyDescent="0.25">
      <c r="B123" s="2">
        <v>-3.5138063270000002</v>
      </c>
      <c r="C123" s="2">
        <v>-80.025507090000005</v>
      </c>
      <c r="E123" s="2">
        <v>-3.9854096540000001</v>
      </c>
      <c r="F123" s="2">
        <v>-79.375567020000005</v>
      </c>
      <c r="H123" s="2">
        <v>-4.0378276819999996</v>
      </c>
      <c r="I123" s="2">
        <v>-79.307798890000001</v>
      </c>
      <c r="K123" s="2">
        <v>-4.655967757</v>
      </c>
      <c r="L123" s="2">
        <v>-78.460909639999997</v>
      </c>
      <c r="N123" s="2">
        <v>-4.7283437480000003</v>
      </c>
      <c r="O123" s="2">
        <v>-78.369969389999994</v>
      </c>
      <c r="Q123" s="2">
        <v>-5.5993665789999998</v>
      </c>
      <c r="R123" s="2">
        <v>-77.267738179999995</v>
      </c>
      <c r="T123" s="2">
        <v>-5.7058279089999999</v>
      </c>
      <c r="U123" s="2">
        <v>-77.135160940000006</v>
      </c>
      <c r="W123" s="2">
        <v>-7.0541052520000003</v>
      </c>
      <c r="X123" s="2">
        <v>-75.472056890000005</v>
      </c>
      <c r="Z123" s="2">
        <v>-7.2344498320000001</v>
      </c>
      <c r="AA123" s="2">
        <v>-75.25738672</v>
      </c>
      <c r="AE123" s="2"/>
    </row>
    <row r="124" spans="2:31" x14ac:dyDescent="0.25">
      <c r="B124" s="2">
        <v>-3.6082395520000001</v>
      </c>
      <c r="C124" s="2">
        <v>-80.077266089999995</v>
      </c>
      <c r="E124" s="2">
        <v>-4.0924334130000002</v>
      </c>
      <c r="F124" s="2">
        <v>-79.436970220000006</v>
      </c>
      <c r="H124" s="2">
        <v>-4.1462129499999998</v>
      </c>
      <c r="I124" s="2">
        <v>-79.370162800000003</v>
      </c>
      <c r="K124" s="2">
        <v>-4.7817014889999996</v>
      </c>
      <c r="L124" s="2">
        <v>-78.534001200000006</v>
      </c>
      <c r="N124" s="2">
        <v>-4.8560548609999996</v>
      </c>
      <c r="O124" s="2">
        <v>-78.444179750000004</v>
      </c>
      <c r="Q124" s="2">
        <v>-5.7514660790000001</v>
      </c>
      <c r="R124" s="2">
        <v>-77.354319529999998</v>
      </c>
      <c r="T124" s="2">
        <v>-5.8609070990000003</v>
      </c>
      <c r="U124" s="2">
        <v>-77.222963059999998</v>
      </c>
      <c r="W124" s="2">
        <v>-7.2496023960000002</v>
      </c>
      <c r="X124" s="2">
        <v>-75.573676710000001</v>
      </c>
      <c r="Z124" s="2">
        <v>-7.4352703890000003</v>
      </c>
      <c r="AA124" s="2">
        <v>-75.360630240000006</v>
      </c>
      <c r="AE124" s="2"/>
    </row>
    <row r="125" spans="2:31" x14ac:dyDescent="0.25">
      <c r="B125" s="2">
        <v>-3.7014746289999998</v>
      </c>
      <c r="C125" s="2">
        <v>-80.130394699999997</v>
      </c>
      <c r="E125" s="2">
        <v>-4.198484573</v>
      </c>
      <c r="F125" s="2">
        <v>-79.500171379999998</v>
      </c>
      <c r="H125" s="2">
        <v>-4.2536074250000002</v>
      </c>
      <c r="I125" s="2">
        <v>-79.434352390000001</v>
      </c>
      <c r="K125" s="2">
        <v>-4.9062479669999997</v>
      </c>
      <c r="L125" s="2">
        <v>-78.609172400000006</v>
      </c>
      <c r="N125" s="2">
        <v>-4.9825667989999998</v>
      </c>
      <c r="O125" s="2">
        <v>-78.520492090000005</v>
      </c>
      <c r="Q125" s="2">
        <v>-5.9021662150000003</v>
      </c>
      <c r="R125" s="2">
        <v>-77.443295430000006</v>
      </c>
      <c r="T125" s="2">
        <v>-6.0146931539999997</v>
      </c>
      <c r="U125" s="2">
        <v>-77.313259619999997</v>
      </c>
      <c r="W125" s="2">
        <v>-7.4437074169999997</v>
      </c>
      <c r="X125" s="2">
        <v>-75.678303659999997</v>
      </c>
      <c r="Z125" s="2">
        <v>-7.6346863909999998</v>
      </c>
      <c r="AA125" s="2">
        <v>-75.466946429999993</v>
      </c>
      <c r="AE125" s="2"/>
    </row>
    <row r="126" spans="2:31" x14ac:dyDescent="0.25">
      <c r="B126" s="2">
        <v>-3.793631634</v>
      </c>
      <c r="C126" s="2">
        <v>-80.184967159999999</v>
      </c>
      <c r="E126" s="2">
        <v>-4.3034572969999996</v>
      </c>
      <c r="F126" s="2">
        <v>-79.565132989999995</v>
      </c>
      <c r="H126" s="2">
        <v>-4.35990448</v>
      </c>
      <c r="I126" s="2">
        <v>-79.500328210000006</v>
      </c>
      <c r="K126" s="2">
        <v>-5.0294313180000003</v>
      </c>
      <c r="L126" s="2">
        <v>-78.686332829999998</v>
      </c>
      <c r="N126" s="2">
        <v>-5.107700941</v>
      </c>
      <c r="O126" s="2">
        <v>-78.598815369999997</v>
      </c>
      <c r="Q126" s="2">
        <v>-6.0515094459999998</v>
      </c>
      <c r="R126" s="2">
        <v>-77.534689270000001</v>
      </c>
      <c r="T126" s="2">
        <v>-6.1671834619999997</v>
      </c>
      <c r="U126" s="2">
        <v>-77.406053080000007</v>
      </c>
      <c r="W126" s="2">
        <v>-7.6362938570000001</v>
      </c>
      <c r="X126" s="2">
        <v>-75.785882279999996</v>
      </c>
      <c r="Z126" s="2">
        <v>-7.8325672160000002</v>
      </c>
      <c r="AA126" s="2">
        <v>-75.576281510000001</v>
      </c>
      <c r="AE126" s="2"/>
    </row>
    <row r="127" spans="2:31" x14ac:dyDescent="0.25">
      <c r="B127" s="2">
        <v>-3.8850186579999999</v>
      </c>
      <c r="C127" s="2">
        <v>-80.241189009999999</v>
      </c>
      <c r="E127" s="2">
        <v>-4.4073164440000001</v>
      </c>
      <c r="F127" s="2">
        <v>-79.631865070000003</v>
      </c>
      <c r="H127" s="2">
        <v>-4.4650708999999997</v>
      </c>
      <c r="I127" s="2">
        <v>-79.568096370000006</v>
      </c>
      <c r="K127" s="2">
        <v>-5.1513469030000003</v>
      </c>
      <c r="L127" s="2">
        <v>-78.765548699999997</v>
      </c>
      <c r="N127" s="2">
        <v>-5.2315535679999998</v>
      </c>
      <c r="O127" s="2">
        <v>-78.679218379999995</v>
      </c>
      <c r="Q127" s="2">
        <v>-6.1993664429999997</v>
      </c>
      <c r="R127" s="2">
        <v>-77.628421299999999</v>
      </c>
      <c r="T127" s="2">
        <v>-6.3181502690000002</v>
      </c>
      <c r="U127" s="2">
        <v>-77.501208539999993</v>
      </c>
      <c r="W127" s="2">
        <v>-7.8272162639999996</v>
      </c>
      <c r="X127" s="2">
        <v>-75.896334670000002</v>
      </c>
      <c r="Z127" s="2">
        <v>-8.0287645550000004</v>
      </c>
      <c r="AA127" s="2">
        <v>-75.688555289999996</v>
      </c>
      <c r="AE127" s="2"/>
    </row>
    <row r="128" spans="2:31" x14ac:dyDescent="0.25">
      <c r="B128" s="2">
        <v>-3.975470939</v>
      </c>
      <c r="C128" s="2">
        <v>-80.298990660000001</v>
      </c>
      <c r="E128" s="2">
        <v>-4.5099751640000001</v>
      </c>
      <c r="F128" s="2">
        <v>-79.700344369999996</v>
      </c>
      <c r="H128" s="2">
        <v>-4.5690219040000004</v>
      </c>
      <c r="I128" s="2">
        <v>-79.63762844</v>
      </c>
      <c r="K128" s="2">
        <v>-5.2719213949999997</v>
      </c>
      <c r="L128" s="2">
        <v>-78.846768749999995</v>
      </c>
      <c r="N128" s="2">
        <v>-5.3540491570000004</v>
      </c>
      <c r="O128" s="2">
        <v>-78.761651229999998</v>
      </c>
      <c r="Q128" s="2">
        <v>-6.3458007790000002</v>
      </c>
      <c r="R128" s="2">
        <v>-77.724535279999998</v>
      </c>
      <c r="T128" s="2">
        <v>-6.4675241540000004</v>
      </c>
      <c r="U128" s="2">
        <v>-77.598686169999993</v>
      </c>
      <c r="W128" s="2">
        <v>-8.016305376</v>
      </c>
      <c r="X128" s="2">
        <v>-76.009554069999993</v>
      </c>
      <c r="Z128" s="2">
        <v>-8.2231046929999998</v>
      </c>
      <c r="AA128" s="2">
        <v>-75.803659699999997</v>
      </c>
      <c r="AE128" s="2"/>
    </row>
    <row r="129" spans="2:31" x14ac:dyDescent="0.25">
      <c r="B129" s="2">
        <v>-4.0645999450000003</v>
      </c>
      <c r="C129" s="2">
        <v>-80.358139410000007</v>
      </c>
      <c r="E129" s="2">
        <v>-4.6115502680000002</v>
      </c>
      <c r="F129" s="2">
        <v>-79.770674189999994</v>
      </c>
      <c r="H129" s="2">
        <v>-4.6718784189999996</v>
      </c>
      <c r="I129" s="2">
        <v>-79.709025769999997</v>
      </c>
      <c r="K129" s="2">
        <v>-5.3912298620000003</v>
      </c>
      <c r="L129" s="2">
        <v>-78.930040539999993</v>
      </c>
      <c r="N129" s="2">
        <v>-5.4752625420000003</v>
      </c>
      <c r="O129" s="2">
        <v>-78.846164650000006</v>
      </c>
      <c r="Q129" s="2">
        <v>-6.490549251</v>
      </c>
      <c r="R129" s="2">
        <v>-77.822864480000007</v>
      </c>
      <c r="T129" s="2">
        <v>-6.6153314300000003</v>
      </c>
      <c r="U129" s="2">
        <v>-77.698512870000002</v>
      </c>
      <c r="W129" s="2">
        <v>-8.2036079750000006</v>
      </c>
      <c r="X129" s="2">
        <v>-76.125561020000006</v>
      </c>
      <c r="Z129" s="2">
        <v>-8.4156351310000002</v>
      </c>
      <c r="AA129" s="2">
        <v>-75.921617359999999</v>
      </c>
      <c r="AE129" s="2"/>
    </row>
    <row r="130" spans="2:31" x14ac:dyDescent="0.25">
      <c r="B130" s="2">
        <v>-4.1526180049999999</v>
      </c>
      <c r="C130" s="2">
        <v>-80.418788599999999</v>
      </c>
      <c r="E130" s="2">
        <v>-4.7118731389999997</v>
      </c>
      <c r="F130" s="2">
        <v>-79.842751179999993</v>
      </c>
      <c r="H130" s="2">
        <v>-4.7734702819999999</v>
      </c>
      <c r="I130" s="2">
        <v>-79.782183219999993</v>
      </c>
      <c r="K130" s="2">
        <v>-5.5091318830000002</v>
      </c>
      <c r="L130" s="2">
        <v>-79.015279179999993</v>
      </c>
      <c r="N130" s="2">
        <v>-5.5950503720000002</v>
      </c>
      <c r="O130" s="2">
        <v>-78.932673739999998</v>
      </c>
      <c r="Q130" s="2">
        <v>-6.6337628249999998</v>
      </c>
      <c r="R130" s="2">
        <v>-77.923516570000004</v>
      </c>
      <c r="T130" s="2">
        <v>-6.7616053249999997</v>
      </c>
      <c r="U130" s="2">
        <v>-77.800724209999998</v>
      </c>
      <c r="W130" s="2">
        <v>-8.3892747100000005</v>
      </c>
      <c r="X130" s="2">
        <v>-76.244446830000001</v>
      </c>
      <c r="Z130" s="2">
        <v>-8.6065080639999998</v>
      </c>
      <c r="AA130" s="2">
        <v>-76.042526089999996</v>
      </c>
      <c r="AE130" s="2"/>
    </row>
    <row r="131" spans="2:31" x14ac:dyDescent="0.25">
      <c r="B131" s="2">
        <v>-4.2397671609999996</v>
      </c>
      <c r="C131" s="2">
        <v>-80.481138639999998</v>
      </c>
      <c r="E131" s="2">
        <v>-4.8108549319999998</v>
      </c>
      <c r="F131" s="2">
        <v>-79.916513809999998</v>
      </c>
      <c r="H131" s="2">
        <v>-4.8737067200000004</v>
      </c>
      <c r="I131" s="2">
        <v>-79.857040040000001</v>
      </c>
      <c r="K131" s="2">
        <v>-5.6255954419999998</v>
      </c>
      <c r="L131" s="2">
        <v>-79.102478770000005</v>
      </c>
      <c r="N131" s="2">
        <v>-5.7133813050000004</v>
      </c>
      <c r="O131" s="2">
        <v>-79.021171109999997</v>
      </c>
      <c r="Q131" s="2">
        <v>-6.7752983059999998</v>
      </c>
      <c r="R131" s="2">
        <v>-78.026402779999998</v>
      </c>
      <c r="T131" s="2">
        <v>-6.906178325</v>
      </c>
      <c r="U131" s="2">
        <v>-77.905212689999999</v>
      </c>
      <c r="W131" s="2">
        <v>-8.5731825100000005</v>
      </c>
      <c r="X131" s="2">
        <v>-76.366148420000002</v>
      </c>
      <c r="Z131" s="2">
        <v>-8.7955945080000006</v>
      </c>
      <c r="AA131" s="2">
        <v>-76.166326249999997</v>
      </c>
      <c r="AE131" s="2"/>
    </row>
    <row r="132" spans="2:31" x14ac:dyDescent="0.25">
      <c r="B132" s="2">
        <v>-4.3254937199999999</v>
      </c>
      <c r="C132" s="2">
        <v>-80.54481887</v>
      </c>
      <c r="E132" s="2">
        <v>-4.9085530420000003</v>
      </c>
      <c r="F132" s="2">
        <v>-79.992015219999999</v>
      </c>
      <c r="H132" s="2">
        <v>-4.9726449590000001</v>
      </c>
      <c r="I132" s="2">
        <v>-79.933651830000002</v>
      </c>
      <c r="K132" s="2">
        <v>-5.7405755310000002</v>
      </c>
      <c r="L132" s="2">
        <v>-79.191623410000005</v>
      </c>
      <c r="N132" s="2">
        <v>-5.8302119799999996</v>
      </c>
      <c r="O132" s="2">
        <v>-79.111637889999997</v>
      </c>
      <c r="Q132" s="2">
        <v>-6.9151848889999998</v>
      </c>
      <c r="R132" s="2">
        <v>-78.131555649999996</v>
      </c>
      <c r="T132" s="2">
        <v>-7.0490839989999996</v>
      </c>
      <c r="U132" s="2">
        <v>-78.012006799999995</v>
      </c>
      <c r="W132" s="2">
        <v>-8.7552010120000006</v>
      </c>
      <c r="X132" s="2">
        <v>-76.490622290000005</v>
      </c>
      <c r="Z132" s="2">
        <v>-8.9827626180000006</v>
      </c>
      <c r="AA132" s="2">
        <v>-76.292971179999995</v>
      </c>
      <c r="AE132" s="2"/>
    </row>
    <row r="133" spans="2:31" x14ac:dyDescent="0.25">
      <c r="B133" s="2">
        <v>-4.4098253569999999</v>
      </c>
      <c r="C133" s="2">
        <v>-80.609857550000001</v>
      </c>
      <c r="E133" s="2">
        <v>-5.0048259540000002</v>
      </c>
      <c r="F133" s="2">
        <v>-80.069159819999996</v>
      </c>
      <c r="H133" s="2">
        <v>-5.0701416879999996</v>
      </c>
      <c r="I133" s="2">
        <v>-80.011921959999995</v>
      </c>
      <c r="K133" s="2">
        <v>-5.8538315929999998</v>
      </c>
      <c r="L133" s="2">
        <v>-79.282537689999998</v>
      </c>
      <c r="N133" s="2">
        <v>-5.9452996269999998</v>
      </c>
      <c r="O133" s="2">
        <v>-79.203894469999994</v>
      </c>
      <c r="Q133" s="2">
        <v>-7.0534813549999997</v>
      </c>
      <c r="R133" s="2">
        <v>-78.239036479999996</v>
      </c>
      <c r="T133" s="2">
        <v>-7.1903855639999996</v>
      </c>
      <c r="U133" s="2">
        <v>-78.121165419999997</v>
      </c>
      <c r="W133" s="2">
        <v>-8.935243217</v>
      </c>
      <c r="X133" s="2">
        <v>-76.617862380000005</v>
      </c>
      <c r="Z133" s="2">
        <v>-9.1679305370000002</v>
      </c>
      <c r="AA133" s="2">
        <v>-76.422445039999999</v>
      </c>
      <c r="AE133" s="2"/>
    </row>
    <row r="134" spans="2:31" x14ac:dyDescent="0.25">
      <c r="B134" s="2">
        <v>-4.4940995600000004</v>
      </c>
      <c r="C134" s="2">
        <v>-80.677358359999999</v>
      </c>
      <c r="E134" s="2">
        <v>-5.099851632</v>
      </c>
      <c r="F134" s="2">
        <v>-80.148104979999999</v>
      </c>
      <c r="H134" s="2">
        <v>-5.166378205</v>
      </c>
      <c r="I134" s="2">
        <v>-80.092009189999999</v>
      </c>
      <c r="K134" s="2">
        <v>-5.9655622690000003</v>
      </c>
      <c r="L134" s="2">
        <v>-79.375388970000003</v>
      </c>
      <c r="N134" s="2">
        <v>-6.0588465449999998</v>
      </c>
      <c r="O134" s="2">
        <v>-79.298110730000005</v>
      </c>
      <c r="Q134" s="2">
        <v>-7.1899963939999996</v>
      </c>
      <c r="R134" s="2">
        <v>-78.348717010000001</v>
      </c>
      <c r="T134" s="2">
        <v>-7.329887695</v>
      </c>
      <c r="U134" s="2">
        <v>-78.232559140000006</v>
      </c>
      <c r="W134" s="2">
        <v>-9.1132952140000008</v>
      </c>
      <c r="X134" s="2">
        <v>-76.747890749999996</v>
      </c>
      <c r="Z134" s="2">
        <v>-9.3510938269999997</v>
      </c>
      <c r="AA134" s="2">
        <v>-76.554758079999999</v>
      </c>
      <c r="AE134" s="2"/>
    </row>
    <row r="135" spans="2:31" x14ac:dyDescent="0.25">
      <c r="B135" s="2">
        <v>-4.5768419079999996</v>
      </c>
      <c r="C135" s="2">
        <v>-80.746214100000003</v>
      </c>
      <c r="E135" s="2">
        <v>-5.1933919409999998</v>
      </c>
      <c r="F135" s="2">
        <v>-80.2286766</v>
      </c>
      <c r="H135" s="2">
        <v>-5.2611141459999997</v>
      </c>
      <c r="I135" s="2">
        <v>-80.17373637</v>
      </c>
      <c r="K135" s="2">
        <v>-6.0757812649999998</v>
      </c>
      <c r="L135" s="2">
        <v>-79.470211699999993</v>
      </c>
      <c r="N135" s="2">
        <v>-6.1708677459999999</v>
      </c>
      <c r="O135" s="2">
        <v>-79.394321009999999</v>
      </c>
      <c r="Q135" s="2">
        <v>-7.3246311220000004</v>
      </c>
      <c r="R135" s="2">
        <v>-78.460529339999994</v>
      </c>
      <c r="T135" s="2">
        <v>-7.4674880249999998</v>
      </c>
      <c r="U135" s="2">
        <v>-78.346121490000002</v>
      </c>
      <c r="W135" s="2">
        <v>-9.2894224869999995</v>
      </c>
      <c r="X135" s="2">
        <v>-76.880763639999998</v>
      </c>
      <c r="Z135" s="2">
        <v>-9.5323244559999996</v>
      </c>
      <c r="AA135" s="2">
        <v>-76.689963300000002</v>
      </c>
      <c r="AE135" s="2"/>
    </row>
    <row r="136" spans="2:31" x14ac:dyDescent="0.25">
      <c r="B136" s="2">
        <v>-4.6580689660000001</v>
      </c>
      <c r="C136" s="2">
        <v>-80.816451459999996</v>
      </c>
      <c r="E136" s="2">
        <v>-5.2854321339999997</v>
      </c>
      <c r="F136" s="2">
        <v>-80.310887780000002</v>
      </c>
      <c r="H136" s="2">
        <v>-5.354336354</v>
      </c>
      <c r="I136" s="2">
        <v>-80.25711527</v>
      </c>
      <c r="K136" s="2">
        <v>-6.184289315</v>
      </c>
      <c r="L136" s="2">
        <v>-79.566851040000003</v>
      </c>
      <c r="N136" s="2">
        <v>-6.2811632079999997</v>
      </c>
      <c r="O136" s="2">
        <v>-79.492366039999993</v>
      </c>
      <c r="Q136" s="2">
        <v>-7.4573516260000003</v>
      </c>
      <c r="R136" s="2">
        <v>-78.574450600000006</v>
      </c>
      <c r="T136" s="2">
        <v>-7.6031520290000003</v>
      </c>
      <c r="U136" s="2">
        <v>-78.461829809999998</v>
      </c>
      <c r="W136" s="2">
        <v>-9.4634483730000003</v>
      </c>
      <c r="X136" s="2">
        <v>-77.016347839999995</v>
      </c>
      <c r="Z136" s="2">
        <v>-9.7114380530000002</v>
      </c>
      <c r="AA136" s="2">
        <v>-76.827930570000007</v>
      </c>
      <c r="AE136" s="2"/>
    </row>
    <row r="137" spans="2:31" x14ac:dyDescent="0.25">
      <c r="B137" s="2">
        <v>-4.7375333360000003</v>
      </c>
      <c r="C137" s="2">
        <v>-80.887861670000007</v>
      </c>
      <c r="E137" s="2">
        <v>-5.3759721239999996</v>
      </c>
      <c r="F137" s="2">
        <v>-80.394770550000004</v>
      </c>
      <c r="H137" s="2">
        <v>-5.4460475519999996</v>
      </c>
      <c r="I137" s="2">
        <v>-80.342175909999995</v>
      </c>
      <c r="K137" s="2">
        <v>-6.2911411639999999</v>
      </c>
      <c r="L137" s="2">
        <v>-79.665361439999998</v>
      </c>
      <c r="N137" s="2">
        <v>-6.3897912400000001</v>
      </c>
      <c r="O137" s="2">
        <v>-79.592298990000003</v>
      </c>
      <c r="Q137" s="2">
        <v>-7.5882176719999999</v>
      </c>
      <c r="R137" s="2">
        <v>-78.690546359999999</v>
      </c>
      <c r="T137" s="2">
        <v>-7.7369434779999997</v>
      </c>
      <c r="U137" s="2">
        <v>-78.5797484</v>
      </c>
      <c r="W137" s="2">
        <v>-9.6350850979999993</v>
      </c>
      <c r="X137" s="2">
        <v>-77.154406309999999</v>
      </c>
      <c r="Z137" s="2">
        <v>-9.8881293669999994</v>
      </c>
      <c r="AA137" s="2">
        <v>-76.968431670000001</v>
      </c>
    </row>
    <row r="138" spans="2:31" x14ac:dyDescent="0.25">
      <c r="B138" s="2">
        <v>-4.8159453159999996</v>
      </c>
      <c r="C138" s="2">
        <v>-80.961117020000003</v>
      </c>
      <c r="E138" s="2">
        <v>-5.4650315340000004</v>
      </c>
      <c r="F138" s="2">
        <v>-80.480376739999997</v>
      </c>
      <c r="H138" s="2">
        <v>-5.5362706900000003</v>
      </c>
      <c r="I138" s="2">
        <v>-80.428968429999998</v>
      </c>
      <c r="K138" s="2">
        <v>-6.3963735010000002</v>
      </c>
      <c r="L138" s="2">
        <v>-79.765785609999995</v>
      </c>
      <c r="N138" s="2">
        <v>-6.4967906180000004</v>
      </c>
      <c r="O138" s="2">
        <v>-79.694162579999997</v>
      </c>
      <c r="Q138" s="2">
        <v>-7.7172237709999996</v>
      </c>
      <c r="R138" s="2">
        <v>-78.808836510000006</v>
      </c>
      <c r="T138" s="2">
        <v>-7.8687235180000004</v>
      </c>
      <c r="U138" s="2">
        <v>-78.699767870000002</v>
      </c>
      <c r="W138" s="2">
        <v>-9.8047094809999997</v>
      </c>
      <c r="X138" s="2">
        <v>-77.295244789999998</v>
      </c>
      <c r="Z138" s="2">
        <v>-10.062781060000001</v>
      </c>
      <c r="AA138" s="2">
        <v>-77.111785159999997</v>
      </c>
    </row>
    <row r="139" spans="2:31" x14ac:dyDescent="0.25">
      <c r="B139" s="2">
        <v>-4.8935571549999999</v>
      </c>
      <c r="C139" s="2">
        <v>-81.036547659999997</v>
      </c>
      <c r="E139" s="2">
        <v>-5.5524733519999998</v>
      </c>
      <c r="F139" s="2">
        <v>-80.567600720000002</v>
      </c>
      <c r="H139" s="2">
        <v>-5.6248694930000003</v>
      </c>
      <c r="I139" s="2">
        <v>-80.51738417</v>
      </c>
      <c r="K139" s="2">
        <v>-6.499831983</v>
      </c>
      <c r="L139" s="2">
        <v>-79.867986900000005</v>
      </c>
      <c r="N139" s="2">
        <v>-6.6020050680000004</v>
      </c>
      <c r="O139" s="2">
        <v>-79.797818559999996</v>
      </c>
      <c r="Q139" s="2">
        <v>-7.8442248460000004</v>
      </c>
      <c r="R139" s="2">
        <v>-78.929211879999997</v>
      </c>
      <c r="T139" s="2">
        <v>-7.9987394309999997</v>
      </c>
      <c r="U139" s="2">
        <v>-78.822140759999996</v>
      </c>
      <c r="W139" s="2">
        <v>-9.9721301160000007</v>
      </c>
      <c r="X139" s="2">
        <v>-77.438724239999999</v>
      </c>
      <c r="Z139" s="2">
        <v>-10.23519606</v>
      </c>
      <c r="AA139" s="2">
        <v>-77.257850300000001</v>
      </c>
    </row>
    <row r="140" spans="2:31" x14ac:dyDescent="0.25">
      <c r="B140" s="2">
        <v>-4.9694159999999998</v>
      </c>
      <c r="C140" s="2">
        <v>-81.113293060000004</v>
      </c>
      <c r="E140" s="2">
        <v>-5.6382453100000003</v>
      </c>
      <c r="F140" s="2">
        <v>-80.656399840000006</v>
      </c>
      <c r="H140" s="2">
        <v>-5.7117926260000003</v>
      </c>
      <c r="I140" s="2">
        <v>-80.60737949</v>
      </c>
      <c r="K140" s="2">
        <v>-6.6014852399999997</v>
      </c>
      <c r="L140" s="2">
        <v>-79.971947450000002</v>
      </c>
      <c r="N140" s="2">
        <v>-6.7054025429999999</v>
      </c>
      <c r="O140" s="2">
        <v>-79.903249970000005</v>
      </c>
      <c r="Q140" s="2">
        <v>-7.9692643089999997</v>
      </c>
      <c r="R140" s="2">
        <v>-79.051719169999998</v>
      </c>
      <c r="T140" s="2">
        <v>-8.1264959270000006</v>
      </c>
      <c r="U140" s="2">
        <v>-78.946416380000002</v>
      </c>
      <c r="W140" s="2">
        <v>-10.137392970000001</v>
      </c>
      <c r="X140" s="2">
        <v>-77.584886429999997</v>
      </c>
      <c r="Z140" s="2">
        <v>-10.40542217</v>
      </c>
      <c r="AA140" s="2">
        <v>-77.406669590000007</v>
      </c>
    </row>
    <row r="141" spans="2:31" x14ac:dyDescent="0.25">
      <c r="B141" s="2">
        <v>-5.0433436719999998</v>
      </c>
      <c r="C141" s="2">
        <v>-81.191178809999997</v>
      </c>
      <c r="E141" s="2">
        <v>-5.7223179919999998</v>
      </c>
      <c r="F141" s="2">
        <v>-80.746745849999996</v>
      </c>
      <c r="H141" s="2">
        <v>-5.7970106169999998</v>
      </c>
      <c r="I141" s="2">
        <v>-80.698926599999993</v>
      </c>
      <c r="K141" s="2">
        <v>-6.7012472000000001</v>
      </c>
      <c r="L141" s="2">
        <v>-80.07759926</v>
      </c>
      <c r="N141" s="2">
        <v>-6.8068958909999999</v>
      </c>
      <c r="O141" s="2">
        <v>-80.010388500000005</v>
      </c>
      <c r="Q141" s="2">
        <v>-8.0921891319999997</v>
      </c>
      <c r="R141" s="2">
        <v>-79.176204749999997</v>
      </c>
      <c r="T141" s="2">
        <v>-8.2523704430000002</v>
      </c>
      <c r="U141" s="2">
        <v>-79.072968180000004</v>
      </c>
      <c r="W141" s="2">
        <v>-10.300340090000001</v>
      </c>
      <c r="X141" s="2">
        <v>-77.733599190000007</v>
      </c>
      <c r="Z141" s="2">
        <v>-10.573291920000001</v>
      </c>
      <c r="AA141" s="2">
        <v>-77.5581143</v>
      </c>
    </row>
    <row r="142" spans="2:31" x14ac:dyDescent="0.25">
      <c r="B142" s="2">
        <v>-5.1160061580000002</v>
      </c>
      <c r="C142" s="2">
        <v>-81.270950010000007</v>
      </c>
      <c r="E142" s="2">
        <v>-5.8047002399999998</v>
      </c>
      <c r="F142" s="2">
        <v>-80.83865625</v>
      </c>
      <c r="H142" s="2">
        <v>-5.8805315159999996</v>
      </c>
      <c r="I142" s="2">
        <v>-80.792045239999993</v>
      </c>
      <c r="K142" s="2">
        <v>-6.7991604819999996</v>
      </c>
      <c r="L142" s="2">
        <v>-80.185005959999998</v>
      </c>
      <c r="N142" s="2">
        <v>-6.9065283309999996</v>
      </c>
      <c r="O142" s="2">
        <v>-80.119299760000004</v>
      </c>
      <c r="Q142" s="2">
        <v>-8.2130639149999993</v>
      </c>
      <c r="R142" s="2">
        <v>-79.302726809999996</v>
      </c>
      <c r="T142" s="2">
        <v>-8.3760795790000007</v>
      </c>
      <c r="U142" s="2">
        <v>-79.201521619999994</v>
      </c>
      <c r="W142" s="2">
        <v>-10.460682370000001</v>
      </c>
      <c r="X142" s="2">
        <v>-77.884625040000003</v>
      </c>
      <c r="Z142" s="2">
        <v>-10.738501429999999</v>
      </c>
      <c r="AA142" s="2">
        <v>-77.711949570000002</v>
      </c>
    </row>
    <row r="143" spans="2:31" x14ac:dyDescent="0.25">
      <c r="B143" s="2">
        <v>-5.1873639029999996</v>
      </c>
      <c r="C143" s="2">
        <v>-81.352659439999996</v>
      </c>
      <c r="E143" s="2">
        <v>-5.885411704</v>
      </c>
      <c r="F143" s="2">
        <v>-80.932177409999994</v>
      </c>
      <c r="H143" s="2">
        <v>-5.9623736540000003</v>
      </c>
      <c r="I143" s="2">
        <v>-80.886784800000001</v>
      </c>
      <c r="K143" s="2">
        <v>-6.8952516140000002</v>
      </c>
      <c r="L143" s="2">
        <v>-80.29421653</v>
      </c>
      <c r="N143" s="2">
        <v>-7.0043263610000004</v>
      </c>
      <c r="O143" s="2">
        <v>-80.230034799999999</v>
      </c>
      <c r="Q143" s="2">
        <v>-8.3317667740000001</v>
      </c>
      <c r="R143" s="2">
        <v>-79.431160300000002</v>
      </c>
      <c r="T143" s="2">
        <v>-8.4975815289999996</v>
      </c>
      <c r="U143" s="2">
        <v>-79.332031749999999</v>
      </c>
      <c r="W143" s="2">
        <v>-10.61874201</v>
      </c>
      <c r="X143" s="2">
        <v>-78.038326639999994</v>
      </c>
      <c r="Z143" s="2">
        <v>-10.901381069999999</v>
      </c>
      <c r="AA143" s="2">
        <v>-77.86854692</v>
      </c>
    </row>
    <row r="144" spans="2:31" x14ac:dyDescent="0.25">
      <c r="B144" s="2">
        <v>-5.2567451280000004</v>
      </c>
      <c r="C144" s="2">
        <v>-81.435596349999997</v>
      </c>
      <c r="E144" s="2">
        <v>-5.9643255140000004</v>
      </c>
      <c r="F144" s="2">
        <v>-81.027189269999994</v>
      </c>
      <c r="H144" s="2">
        <v>-6.0424062200000002</v>
      </c>
      <c r="I144" s="2">
        <v>-80.983026379999998</v>
      </c>
      <c r="K144" s="2">
        <v>-6.9893759190000004</v>
      </c>
      <c r="L144" s="2">
        <v>-80.405081170000003</v>
      </c>
      <c r="N144" s="2">
        <v>-7.1001405689999997</v>
      </c>
      <c r="O144" s="2">
        <v>-80.342444400000005</v>
      </c>
      <c r="Q144" s="2">
        <v>-8.4485143800000007</v>
      </c>
      <c r="R144" s="2">
        <v>-79.561774549999996</v>
      </c>
      <c r="T144" s="2">
        <v>-8.6168394970000008</v>
      </c>
      <c r="U144" s="2">
        <v>-79.464470030000001</v>
      </c>
      <c r="W144" s="2">
        <v>-10.774303809999999</v>
      </c>
      <c r="X144" s="2">
        <v>-78.194581700000001</v>
      </c>
      <c r="Z144" s="2">
        <v>-11.06171267</v>
      </c>
      <c r="AA144" s="2">
        <v>-78.027778749999996</v>
      </c>
    </row>
    <row r="145" spans="2:27" x14ac:dyDescent="0.25">
      <c r="B145" s="2">
        <v>-5.3240288519999996</v>
      </c>
      <c r="C145" s="2">
        <v>-81.519623690000003</v>
      </c>
      <c r="E145" s="2">
        <v>-6.0413718479999998</v>
      </c>
      <c r="F145" s="2">
        <v>-81.123624559999996</v>
      </c>
      <c r="H145" s="2">
        <v>-6.1205573749999997</v>
      </c>
      <c r="I145" s="2">
        <v>-81.080703409999998</v>
      </c>
      <c r="K145" s="2">
        <v>-7.0815420969999998</v>
      </c>
      <c r="L145" s="2">
        <v>-80.517628650000006</v>
      </c>
      <c r="N145" s="2">
        <v>-7.1939766120000002</v>
      </c>
      <c r="O145" s="2">
        <v>-80.456561070000006</v>
      </c>
      <c r="Q145" s="2">
        <v>-8.5629913900000005</v>
      </c>
      <c r="R145" s="2">
        <v>-79.694264070000003</v>
      </c>
      <c r="T145" s="2">
        <v>-8.7339537180000004</v>
      </c>
      <c r="U145" s="2">
        <v>-79.598974549999994</v>
      </c>
      <c r="W145" s="2">
        <v>-10.927296030000001</v>
      </c>
      <c r="X145" s="2">
        <v>-78.353388510000002</v>
      </c>
      <c r="Z145" s="2">
        <v>-11.21943113</v>
      </c>
      <c r="AA145" s="2">
        <v>-78.189635359999997</v>
      </c>
    </row>
    <row r="146" spans="2:27" x14ac:dyDescent="0.25">
      <c r="B146" s="2">
        <v>-5.3897316049999997</v>
      </c>
      <c r="C146" s="2">
        <v>-81.605434630000005</v>
      </c>
      <c r="E146" s="2">
        <v>-6.1165187989999996</v>
      </c>
      <c r="F146" s="2">
        <v>-81.22145639</v>
      </c>
      <c r="H146" s="2">
        <v>-6.1967966990000001</v>
      </c>
      <c r="I146" s="2">
        <v>-81.179787829999995</v>
      </c>
      <c r="K146" s="2">
        <v>-7.1716081960000002</v>
      </c>
      <c r="L146" s="2">
        <v>-80.63171183</v>
      </c>
      <c r="N146" s="2">
        <v>-7.2856880820000001</v>
      </c>
      <c r="O146" s="2">
        <v>-80.572237639999997</v>
      </c>
      <c r="Q146" s="2">
        <v>-8.675083699</v>
      </c>
      <c r="R146" s="2">
        <v>-79.828520019999999</v>
      </c>
      <c r="T146" s="2">
        <v>-8.8488980720000008</v>
      </c>
      <c r="U146" s="2">
        <v>-79.735558949999998</v>
      </c>
      <c r="W146" s="2">
        <v>-11.077697280000001</v>
      </c>
      <c r="X146" s="2">
        <v>-78.514772559999997</v>
      </c>
      <c r="Z146" s="2">
        <v>-11.37452171</v>
      </c>
      <c r="AA146" s="2">
        <v>-78.354136699999998</v>
      </c>
    </row>
    <row r="147" spans="2:27" x14ac:dyDescent="0.25">
      <c r="B147" s="2">
        <v>-5.4533988930000001</v>
      </c>
      <c r="C147" s="2">
        <v>-81.692499729999994</v>
      </c>
      <c r="E147" s="2">
        <v>-6.189788439</v>
      </c>
      <c r="F147" s="2">
        <v>-81.320730470000001</v>
      </c>
      <c r="H147" s="2">
        <v>-6.2711507690000001</v>
      </c>
      <c r="I147" s="2">
        <v>-81.280323559999999</v>
      </c>
      <c r="K147" s="2">
        <v>-7.2596328720000001</v>
      </c>
      <c r="L147" s="2">
        <v>-80.747423620000006</v>
      </c>
      <c r="N147" s="2">
        <v>-7.3753349469999998</v>
      </c>
      <c r="O147" s="2">
        <v>-80.689568469999998</v>
      </c>
      <c r="Q147" s="2">
        <v>-8.7849110479999997</v>
      </c>
      <c r="R147" s="2">
        <v>-79.964712300000002</v>
      </c>
      <c r="T147" s="2">
        <v>-8.9614744359999996</v>
      </c>
      <c r="U147" s="2">
        <v>-79.874035180000007</v>
      </c>
      <c r="W147" s="2">
        <v>-11.225368</v>
      </c>
      <c r="X147" s="2">
        <v>-78.678623369999997</v>
      </c>
      <c r="Z147" s="2">
        <v>-11.526841449999999</v>
      </c>
      <c r="AA147" s="2">
        <v>-78.521170409999996</v>
      </c>
    </row>
    <row r="148" spans="2:27" x14ac:dyDescent="0.25">
      <c r="B148" s="2">
        <v>-5.5148590249999998</v>
      </c>
      <c r="C148" s="2">
        <v>-81.780601669999996</v>
      </c>
      <c r="E148" s="2">
        <v>-6.2610907620000003</v>
      </c>
      <c r="F148" s="2">
        <v>-81.421345299999999</v>
      </c>
      <c r="H148" s="2">
        <v>-6.3435313239999997</v>
      </c>
      <c r="I148" s="2">
        <v>-81.382206600000004</v>
      </c>
      <c r="K148" s="2">
        <v>-7.34554493</v>
      </c>
      <c r="L148" s="2">
        <v>-80.864696870000003</v>
      </c>
      <c r="N148" s="2">
        <v>-7.462846485</v>
      </c>
      <c r="O148" s="2">
        <v>-80.808484559999997</v>
      </c>
      <c r="Q148" s="2">
        <v>-8.8924484649999993</v>
      </c>
      <c r="R148" s="2">
        <v>-80.102858620000006</v>
      </c>
      <c r="T148" s="2">
        <v>-9.0715999739999997</v>
      </c>
      <c r="U148" s="2">
        <v>-80.014357509999996</v>
      </c>
      <c r="W148" s="2">
        <v>-11.37013896</v>
      </c>
      <c r="X148" s="2">
        <v>-78.844807889999998</v>
      </c>
      <c r="Z148" s="2">
        <v>-11.67621475</v>
      </c>
      <c r="AA148" s="2">
        <v>-78.690603199999998</v>
      </c>
    </row>
    <row r="149" spans="2:27" x14ac:dyDescent="0.25">
      <c r="B149" s="2">
        <v>-5.5747425560000003</v>
      </c>
      <c r="C149" s="2">
        <v>-81.870720770000005</v>
      </c>
      <c r="E149" s="2">
        <v>-6.3305483450000004</v>
      </c>
      <c r="F149" s="2">
        <v>-81.523497129999996</v>
      </c>
      <c r="H149" s="2">
        <v>-6.4140626860000003</v>
      </c>
      <c r="I149" s="2">
        <v>-81.485636869999993</v>
      </c>
      <c r="K149" s="2">
        <v>-7.4293760649999996</v>
      </c>
      <c r="L149" s="2">
        <v>-80.983608689999997</v>
      </c>
      <c r="N149" s="2">
        <v>-7.5482574800000002</v>
      </c>
      <c r="O149" s="2">
        <v>-80.929062830000007</v>
      </c>
      <c r="Q149" s="2">
        <v>-8.9976101659999994</v>
      </c>
      <c r="R149" s="2">
        <v>-80.242928469999995</v>
      </c>
      <c r="T149" s="2">
        <v>-9.1792538510000004</v>
      </c>
      <c r="U149" s="2">
        <v>-80.156577519999999</v>
      </c>
      <c r="W149" s="2">
        <v>-11.5119984</v>
      </c>
      <c r="X149" s="2">
        <v>-79.013385299999996</v>
      </c>
      <c r="Z149" s="2">
        <v>-11.822631680000001</v>
      </c>
      <c r="AA149" s="2">
        <v>-78.862494920000003</v>
      </c>
    </row>
    <row r="150" spans="2:27" x14ac:dyDescent="0.25">
      <c r="B150" s="2">
        <v>-5.6324847220000001</v>
      </c>
      <c r="C150" s="2">
        <v>-81.9621073</v>
      </c>
      <c r="E150" s="2">
        <v>-6.397972996</v>
      </c>
      <c r="F150" s="2">
        <v>-81.626937069999997</v>
      </c>
      <c r="H150" s="2">
        <v>-6.4825503329999998</v>
      </c>
      <c r="I150" s="2">
        <v>-81.590365660000003</v>
      </c>
      <c r="K150" s="2">
        <v>-7.5109522420000001</v>
      </c>
      <c r="L150" s="2">
        <v>-81.103960749999999</v>
      </c>
      <c r="N150" s="2">
        <v>-7.6313941950000004</v>
      </c>
      <c r="O150" s="2">
        <v>-81.051100360000007</v>
      </c>
      <c r="Q150" s="2">
        <v>-9.1002073130000003</v>
      </c>
      <c r="R150" s="2">
        <v>-80.384757829999998</v>
      </c>
      <c r="T150" s="2">
        <v>-9.2842984630000007</v>
      </c>
      <c r="U150" s="2">
        <v>-80.300587199999995</v>
      </c>
      <c r="W150" s="2">
        <v>-11.65110439</v>
      </c>
      <c r="X150" s="2">
        <v>-79.184631830000001</v>
      </c>
      <c r="Z150" s="2">
        <v>-11.96625764</v>
      </c>
      <c r="AA150" s="2">
        <v>-79.037127069999997</v>
      </c>
    </row>
    <row r="151" spans="2:27" x14ac:dyDescent="0.25">
      <c r="B151" s="2">
        <v>-5.6878896430000001</v>
      </c>
      <c r="C151" s="2">
        <v>-82.054479970000003</v>
      </c>
      <c r="E151" s="2">
        <v>-6.4633358970000003</v>
      </c>
      <c r="F151" s="2">
        <v>-81.731637090000007</v>
      </c>
      <c r="H151" s="2">
        <v>-6.5489613479999997</v>
      </c>
      <c r="I151" s="2">
        <v>-81.696367749999993</v>
      </c>
      <c r="K151" s="2">
        <v>-7.5902284529999999</v>
      </c>
      <c r="L151" s="2">
        <v>-81.225731609999997</v>
      </c>
      <c r="N151" s="2">
        <v>-7.7122143899999998</v>
      </c>
      <c r="O151" s="2">
        <v>-81.174573870000003</v>
      </c>
      <c r="Q151" s="2">
        <v>-9.2001735399999998</v>
      </c>
      <c r="R151" s="2">
        <v>-80.528329200000002</v>
      </c>
      <c r="T151" s="2">
        <v>-9.3868896920000005</v>
      </c>
      <c r="U151" s="2">
        <v>-80.446675519999999</v>
      </c>
      <c r="W151" s="2">
        <v>-11.7871644</v>
      </c>
      <c r="X151" s="2">
        <v>-79.358285359999996</v>
      </c>
      <c r="Z151" s="2">
        <v>-12.1067842</v>
      </c>
      <c r="AA151" s="2">
        <v>-79.214239190000001</v>
      </c>
    </row>
    <row r="152" spans="2:27" x14ac:dyDescent="0.25">
      <c r="B152" s="2">
        <v>-5.7411798980000004</v>
      </c>
      <c r="C152" s="2">
        <v>-82.148255469999995</v>
      </c>
      <c r="E152" s="2">
        <v>-6.5266315239999999</v>
      </c>
      <c r="F152" s="2">
        <v>-81.837617289999997</v>
      </c>
      <c r="H152" s="2">
        <v>-6.6132872340000004</v>
      </c>
      <c r="I152" s="2">
        <v>-81.803665850000002</v>
      </c>
      <c r="K152" s="2">
        <v>-7.6672191410000003</v>
      </c>
      <c r="L152" s="2">
        <v>-81.348994509999997</v>
      </c>
      <c r="N152" s="2">
        <v>-7.7907330010000004</v>
      </c>
      <c r="O152" s="2">
        <v>-81.299558480000002</v>
      </c>
      <c r="Q152" s="2">
        <v>-9.2975221599999998</v>
      </c>
      <c r="R152" s="2">
        <v>-80.673727220000004</v>
      </c>
      <c r="T152" s="2">
        <v>-9.4867596479999996</v>
      </c>
      <c r="U152" s="2">
        <v>-80.594536640000001</v>
      </c>
      <c r="W152" s="2">
        <v>-11.91989631</v>
      </c>
      <c r="X152" s="2">
        <v>-79.53407301</v>
      </c>
      <c r="Z152" s="2">
        <v>-12.243907849999999</v>
      </c>
      <c r="AA152" s="2">
        <v>-79.393563510000007</v>
      </c>
    </row>
    <row r="153" spans="2:27" x14ac:dyDescent="0.25">
      <c r="B153" s="2">
        <v>-5.7920650179999997</v>
      </c>
      <c r="C153" s="2">
        <v>-82.242972109999997</v>
      </c>
      <c r="E153" s="2">
        <v>-6.5878601870000004</v>
      </c>
      <c r="F153" s="2">
        <v>-81.944927039999996</v>
      </c>
      <c r="H153" s="2">
        <v>-6.6755276910000001</v>
      </c>
      <c r="I153" s="2">
        <v>-81.912310820000002</v>
      </c>
      <c r="K153" s="2">
        <v>-7.7419231010000003</v>
      </c>
      <c r="L153" s="2">
        <v>-81.473805810000002</v>
      </c>
      <c r="N153" s="2">
        <v>-7.8669447410000002</v>
      </c>
      <c r="O153" s="2">
        <v>-81.426114780000006</v>
      </c>
      <c r="Q153" s="2">
        <v>-9.3921185420000004</v>
      </c>
      <c r="R153" s="2">
        <v>-80.820818459999998</v>
      </c>
      <c r="T153" s="2">
        <v>-9.5838372799999991</v>
      </c>
      <c r="U153" s="2">
        <v>-80.744131109999998</v>
      </c>
      <c r="W153" s="2">
        <v>-12.049522680000001</v>
      </c>
      <c r="X153" s="2">
        <v>-79.712411489999994</v>
      </c>
      <c r="Z153" s="2">
        <v>-12.377856550000001</v>
      </c>
      <c r="AA153" s="2">
        <v>-79.575527410000007</v>
      </c>
    </row>
    <row r="154" spans="2:27" x14ac:dyDescent="0.25">
      <c r="B154" s="2">
        <v>-5.840874533</v>
      </c>
      <c r="C154" s="2">
        <v>-82.339319860000003</v>
      </c>
      <c r="E154" s="2">
        <v>-6.6469029920000002</v>
      </c>
      <c r="F154" s="2">
        <v>-82.053427569999997</v>
      </c>
      <c r="H154" s="2">
        <v>-6.7355646809999996</v>
      </c>
      <c r="I154" s="2">
        <v>-82.022161130000001</v>
      </c>
      <c r="K154" s="2">
        <v>-7.8142011150000004</v>
      </c>
      <c r="L154" s="2">
        <v>-81.599997400000007</v>
      </c>
      <c r="N154" s="2">
        <v>-7.9406995379999996</v>
      </c>
      <c r="O154" s="2">
        <v>-81.554077750000005</v>
      </c>
      <c r="Q154" s="2">
        <v>-9.4840922590000005</v>
      </c>
      <c r="R154" s="2">
        <v>-80.969914650000007</v>
      </c>
      <c r="T154" s="2">
        <v>-9.6780463240000003</v>
      </c>
      <c r="U154" s="2">
        <v>-80.895438530000007</v>
      </c>
      <c r="W154" s="2">
        <v>-12.17581755</v>
      </c>
      <c r="X154" s="2">
        <v>-79.893146849999994</v>
      </c>
      <c r="Z154" s="2">
        <v>-12.50840228</v>
      </c>
      <c r="AA154" s="2">
        <v>-79.759970890000005</v>
      </c>
    </row>
    <row r="155" spans="2:27" x14ac:dyDescent="0.25">
      <c r="B155" s="2">
        <v>-5.8871024109999999</v>
      </c>
      <c r="C155" s="2">
        <v>-82.436365190000004</v>
      </c>
      <c r="E155" s="2">
        <v>-6.7036780709999997</v>
      </c>
      <c r="F155" s="2">
        <v>-82.163046230000006</v>
      </c>
      <c r="H155" s="2">
        <v>-6.7933203989999997</v>
      </c>
      <c r="I155" s="2">
        <v>-82.133141050000006</v>
      </c>
      <c r="K155" s="2">
        <v>-7.8840235359999999</v>
      </c>
      <c r="L155" s="2">
        <v>-81.727607829999997</v>
      </c>
      <c r="N155" s="2">
        <v>-8.0119604849999995</v>
      </c>
      <c r="O155" s="2">
        <v>-81.683490590000005</v>
      </c>
      <c r="Q155" s="2">
        <v>-9.5731479579999998</v>
      </c>
      <c r="R155" s="2">
        <v>-81.120666990000004</v>
      </c>
      <c r="T155" s="2">
        <v>-9.7694099820000009</v>
      </c>
      <c r="U155" s="2">
        <v>-81.048627260000004</v>
      </c>
      <c r="W155" s="2">
        <v>-12.29866868</v>
      </c>
      <c r="X155" s="2">
        <v>-80.076270679999993</v>
      </c>
      <c r="Z155" s="2">
        <v>-12.63543524</v>
      </c>
      <c r="AA155" s="2">
        <v>-79.946882200000005</v>
      </c>
    </row>
    <row r="156" spans="2:27" x14ac:dyDescent="0.25">
      <c r="B156" s="2">
        <v>-5.930978326</v>
      </c>
      <c r="C156" s="2">
        <v>-82.53462614</v>
      </c>
      <c r="E156" s="2">
        <v>-6.758124327</v>
      </c>
      <c r="F156" s="2">
        <v>-82.273759690000006</v>
      </c>
      <c r="H156" s="2">
        <v>-6.848736626</v>
      </c>
      <c r="I156" s="2">
        <v>-82.245226000000002</v>
      </c>
      <c r="K156" s="2">
        <v>-7.9512254640000002</v>
      </c>
      <c r="L156" s="2">
        <v>-81.856482979999996</v>
      </c>
      <c r="N156" s="2">
        <v>-8.0805580030000002</v>
      </c>
      <c r="O156" s="2">
        <v>-81.814197899999996</v>
      </c>
      <c r="Q156" s="2">
        <v>-9.6591393209999996</v>
      </c>
      <c r="R156" s="2">
        <v>-81.272961210000005</v>
      </c>
      <c r="T156" s="2">
        <v>-9.8578365360000006</v>
      </c>
      <c r="U156" s="2">
        <v>-81.203724379999997</v>
      </c>
      <c r="W156" s="2">
        <v>-12.41797459</v>
      </c>
      <c r="X156" s="2">
        <v>-80.26182901</v>
      </c>
      <c r="Z156" s="2">
        <v>-12.75885062</v>
      </c>
      <c r="AA156" s="2">
        <v>-80.136309949999998</v>
      </c>
    </row>
    <row r="157" spans="2:27" x14ac:dyDescent="0.25">
      <c r="B157" s="2">
        <v>-5.972494889</v>
      </c>
      <c r="C157" s="2">
        <v>-82.634191999999999</v>
      </c>
      <c r="E157" s="2">
        <v>-6.8102067210000001</v>
      </c>
      <c r="F157" s="2">
        <v>-82.385629800000004</v>
      </c>
      <c r="H157" s="2">
        <v>-6.9017771259999998</v>
      </c>
      <c r="I157" s="2">
        <v>-82.358480049999997</v>
      </c>
      <c r="K157" s="2">
        <v>-8.0157750249999999</v>
      </c>
      <c r="L157" s="2">
        <v>-81.986747730000005</v>
      </c>
      <c r="N157" s="2">
        <v>-8.1464609209999992</v>
      </c>
      <c r="O157" s="2">
        <v>-81.946325920000007</v>
      </c>
      <c r="Q157" s="2">
        <v>-9.7420767670000004</v>
      </c>
      <c r="R157" s="2">
        <v>-81.427007979999999</v>
      </c>
      <c r="T157" s="2">
        <v>-9.943086868</v>
      </c>
      <c r="U157" s="2">
        <v>-81.360530949999998</v>
      </c>
      <c r="W157" s="2">
        <v>-12.53349615</v>
      </c>
      <c r="X157" s="2">
        <v>-80.449735459999999</v>
      </c>
      <c r="Z157" s="2">
        <v>-12.87840325</v>
      </c>
      <c r="AA157" s="2">
        <v>-80.328166899999999</v>
      </c>
    </row>
    <row r="158" spans="2:27" x14ac:dyDescent="0.25">
      <c r="B158" s="2">
        <v>-6.0113399779999996</v>
      </c>
      <c r="C158" s="2">
        <v>-82.734370839999997</v>
      </c>
      <c r="E158" s="2">
        <v>-6.8598026350000003</v>
      </c>
      <c r="F158" s="2">
        <v>-82.498551460000002</v>
      </c>
      <c r="H158" s="2">
        <v>-6.9523092330000003</v>
      </c>
      <c r="I158" s="2">
        <v>-82.472801469999993</v>
      </c>
      <c r="K158" s="2">
        <v>-8.0775392650000004</v>
      </c>
      <c r="L158" s="2">
        <v>-82.118341920000006</v>
      </c>
      <c r="N158" s="2">
        <v>-8.2095333539999995</v>
      </c>
      <c r="O158" s="2">
        <v>-82.079813959999996</v>
      </c>
      <c r="Q158" s="2">
        <v>-9.821844317</v>
      </c>
      <c r="R158" s="2">
        <v>-81.582842619999994</v>
      </c>
      <c r="T158" s="2">
        <v>-10.02500373</v>
      </c>
      <c r="U158" s="2">
        <v>-81.51900612</v>
      </c>
      <c r="W158" s="2">
        <v>-12.644942459999999</v>
      </c>
      <c r="X158" s="2">
        <v>-80.639882400000005</v>
      </c>
      <c r="Z158" s="2">
        <v>-12.99380315</v>
      </c>
      <c r="AA158" s="2">
        <v>-80.522339380000005</v>
      </c>
    </row>
    <row r="159" spans="2:27" x14ac:dyDescent="0.25">
      <c r="B159" s="2">
        <v>-6.047691736</v>
      </c>
      <c r="C159" s="2">
        <v>-82.835670300000004</v>
      </c>
      <c r="E159" s="2">
        <v>-6.906947261</v>
      </c>
      <c r="F159" s="2">
        <v>-82.612746130000005</v>
      </c>
      <c r="H159" s="2">
        <v>-7.0003531920000004</v>
      </c>
      <c r="I159" s="2">
        <v>-82.588421710000006</v>
      </c>
      <c r="K159" s="2">
        <v>-8.136470654</v>
      </c>
      <c r="L159" s="2">
        <v>-82.251355820000001</v>
      </c>
      <c r="N159" s="2">
        <v>-8.2697260939999993</v>
      </c>
      <c r="O159" s="2">
        <v>-82.214754099999993</v>
      </c>
      <c r="Q159" s="2">
        <v>-9.8982888520000003</v>
      </c>
      <c r="R159" s="2">
        <v>-81.740428589999993</v>
      </c>
      <c r="T159" s="2">
        <v>-10.10348104</v>
      </c>
      <c r="U159" s="2">
        <v>-81.679205730000007</v>
      </c>
      <c r="W159" s="2">
        <v>-12.752130490000001</v>
      </c>
      <c r="X159" s="2">
        <v>-80.832374639999998</v>
      </c>
      <c r="Z159" s="2">
        <v>-13.104888750000001</v>
      </c>
      <c r="AA159" s="2">
        <v>-80.718922219999996</v>
      </c>
    </row>
    <row r="160" spans="2:27" x14ac:dyDescent="0.25">
      <c r="B160" s="2">
        <v>-6.0813259300000002</v>
      </c>
      <c r="C160" s="2">
        <v>-82.93752001</v>
      </c>
      <c r="E160" s="2">
        <v>-6.9514157409999999</v>
      </c>
      <c r="F160" s="2">
        <v>-82.727774049999994</v>
      </c>
      <c r="H160" s="2">
        <v>-7.0456602220000004</v>
      </c>
      <c r="I160" s="2">
        <v>-82.704903009999995</v>
      </c>
      <c r="K160" s="2">
        <v>-8.1924222659999995</v>
      </c>
      <c r="L160" s="2">
        <v>-82.38561387</v>
      </c>
      <c r="N160" s="2">
        <v>-8.3268899609999991</v>
      </c>
      <c r="O160" s="2">
        <v>-82.350967879999999</v>
      </c>
      <c r="Q160" s="2">
        <v>-9.9712256030000006</v>
      </c>
      <c r="R160" s="2">
        <v>-81.899592679999998</v>
      </c>
      <c r="T160" s="2">
        <v>-10.178464979999999</v>
      </c>
      <c r="U160" s="2">
        <v>-81.841254129999996</v>
      </c>
      <c r="W160" s="2">
        <v>-12.85498812</v>
      </c>
      <c r="X160" s="2">
        <v>-81.027434069999998</v>
      </c>
      <c r="Z160" s="2">
        <v>-13.21162343</v>
      </c>
      <c r="AA160" s="2">
        <v>-80.918126130000005</v>
      </c>
    </row>
    <row r="161" spans="2:27" x14ac:dyDescent="0.25">
      <c r="B161" s="2">
        <v>-6.112248696</v>
      </c>
      <c r="C161" s="2">
        <v>-83.039936749999995</v>
      </c>
      <c r="E161" s="2">
        <v>-6.9932952579999998</v>
      </c>
      <c r="F161" s="2">
        <v>-82.843962520000005</v>
      </c>
      <c r="H161" s="2">
        <v>-7.0883062990000001</v>
      </c>
      <c r="I161" s="2">
        <v>-82.82258023</v>
      </c>
      <c r="K161" s="2">
        <v>-8.2452939930000007</v>
      </c>
      <c r="L161" s="2">
        <v>-82.520986339999993</v>
      </c>
      <c r="N161" s="2">
        <v>-8.3809246210000001</v>
      </c>
      <c r="O161" s="2">
        <v>-82.488322830000001</v>
      </c>
      <c r="Q161" s="2">
        <v>-10.04050531</v>
      </c>
      <c r="R161" s="2">
        <v>-82.060167140000004</v>
      </c>
      <c r="T161" s="2">
        <v>-10.2496916</v>
      </c>
      <c r="U161" s="2">
        <v>-82.004769030000006</v>
      </c>
      <c r="W161" s="2">
        <v>-12.95332808</v>
      </c>
      <c r="X161" s="2">
        <v>-81.224908659999997</v>
      </c>
      <c r="Z161" s="2">
        <v>-13.313854839999999</v>
      </c>
      <c r="AA161" s="2">
        <v>-81.119780079999998</v>
      </c>
    </row>
    <row r="162" spans="2:27" x14ac:dyDescent="0.25">
      <c r="B162" s="2">
        <v>-6.1401467759999999</v>
      </c>
      <c r="C162" s="2">
        <v>-83.141731649999997</v>
      </c>
      <c r="E162" s="2">
        <v>-7.0323932810000001</v>
      </c>
      <c r="F162" s="2">
        <v>-82.961055029999997</v>
      </c>
      <c r="H162" s="2">
        <v>-7.1280979750000002</v>
      </c>
      <c r="I162" s="2">
        <v>-82.941190989999996</v>
      </c>
      <c r="K162" s="2">
        <v>-8.2950313659999999</v>
      </c>
      <c r="L162" s="2">
        <v>-82.657580339999996</v>
      </c>
      <c r="N162" s="2">
        <v>-8.43177822</v>
      </c>
      <c r="O162" s="2">
        <v>-82.626926499999996</v>
      </c>
      <c r="Q162" s="2">
        <v>-10.10608588</v>
      </c>
      <c r="R162" s="2">
        <v>-82.222352009999994</v>
      </c>
      <c r="T162" s="2">
        <v>-10.317123029999999</v>
      </c>
      <c r="U162" s="2">
        <v>-82.169951080000004</v>
      </c>
      <c r="W162" s="2">
        <v>-13.04699282</v>
      </c>
      <c r="X162" s="2">
        <v>-81.424613859999994</v>
      </c>
      <c r="Z162" s="2">
        <v>-13.41145642</v>
      </c>
      <c r="AA162" s="2">
        <v>-81.323685049999995</v>
      </c>
    </row>
    <row r="163" spans="2:27" x14ac:dyDescent="0.25">
      <c r="B163" s="2">
        <v>-6.165356944</v>
      </c>
      <c r="C163" s="2">
        <v>-83.243963800000003</v>
      </c>
      <c r="E163" s="2">
        <v>-7.0684841230000002</v>
      </c>
      <c r="F163" s="2">
        <v>-83.079038859999997</v>
      </c>
      <c r="H163" s="2">
        <v>-7.1648366870000002</v>
      </c>
      <c r="I163" s="2">
        <v>-83.060711510000004</v>
      </c>
      <c r="K163" s="2">
        <v>-8.3413664789999995</v>
      </c>
      <c r="L163" s="2">
        <v>-82.795351629999999</v>
      </c>
      <c r="N163" s="2">
        <v>-8.4791862259999995</v>
      </c>
      <c r="O163" s="2">
        <v>-82.766731989999997</v>
      </c>
      <c r="Q163" s="2">
        <v>-10.167668129999999</v>
      </c>
      <c r="R163" s="2">
        <v>-82.386212880000002</v>
      </c>
      <c r="T163" s="2">
        <v>-10.38046134</v>
      </c>
      <c r="U163" s="2">
        <v>-82.336863960000002</v>
      </c>
      <c r="W163" s="2">
        <v>-13.13567203</v>
      </c>
      <c r="X163" s="2">
        <v>-81.626388770000005</v>
      </c>
      <c r="Z163" s="2">
        <v>-13.504132139999999</v>
      </c>
      <c r="AA163" s="2">
        <v>-81.52967649</v>
      </c>
    </row>
    <row r="164" spans="2:27" x14ac:dyDescent="0.25">
      <c r="B164" s="2">
        <v>-6.1872285390000004</v>
      </c>
      <c r="C164" s="2">
        <v>-83.343485290000004</v>
      </c>
      <c r="E164" s="2">
        <v>-7.1011739900000004</v>
      </c>
      <c r="F164" s="2">
        <v>-83.197941869999994</v>
      </c>
      <c r="H164" s="2">
        <v>-7.1981888300000003</v>
      </c>
      <c r="I164" s="2">
        <v>-83.1811522</v>
      </c>
      <c r="K164" s="2">
        <v>-8.3838619770000005</v>
      </c>
      <c r="L164" s="2">
        <v>-82.934475340000006</v>
      </c>
      <c r="N164" s="2">
        <v>-8.5227128180000005</v>
      </c>
      <c r="O164" s="2">
        <v>-82.907916220000004</v>
      </c>
      <c r="Q164" s="2">
        <v>-10.22462125</v>
      </c>
      <c r="R164" s="2">
        <v>-82.551827950000003</v>
      </c>
      <c r="T164" s="2">
        <v>-10.43899169</v>
      </c>
      <c r="U164" s="2">
        <v>-82.505376760000004</v>
      </c>
      <c r="W164" s="2">
        <v>-13.218787280000001</v>
      </c>
      <c r="X164" s="2">
        <v>-81.830434550000007</v>
      </c>
      <c r="Z164" s="2">
        <v>-13.59128984</v>
      </c>
      <c r="AA164" s="2">
        <v>-81.737976209999999</v>
      </c>
    </row>
    <row r="165" spans="2:27" x14ac:dyDescent="0.25">
      <c r="B165" s="2">
        <v>-6.206357369</v>
      </c>
      <c r="C165" s="2">
        <v>-83.44225059</v>
      </c>
      <c r="E165" s="2">
        <v>-7.1299480229999999</v>
      </c>
      <c r="F165" s="2">
        <v>-83.317940789999994</v>
      </c>
      <c r="H165" s="2">
        <v>-7.2277368419999997</v>
      </c>
      <c r="I165" s="2">
        <v>-83.302671880000005</v>
      </c>
      <c r="K165" s="2">
        <v>-8.4217663340000009</v>
      </c>
      <c r="L165" s="2">
        <v>-83.074941109999997</v>
      </c>
      <c r="N165" s="2">
        <v>-8.5615920499999998</v>
      </c>
      <c r="O165" s="2">
        <v>-83.050472319999997</v>
      </c>
      <c r="Q165" s="2">
        <v>-10.275899969999999</v>
      </c>
      <c r="R165" s="2">
        <v>-82.719001259999999</v>
      </c>
      <c r="T165" s="2">
        <v>-10.491789300000001</v>
      </c>
      <c r="U165" s="2">
        <v>-82.675756739999997</v>
      </c>
      <c r="W165" s="2">
        <v>-13.295305089999999</v>
      </c>
      <c r="X165" s="2">
        <v>-82.037184280000005</v>
      </c>
      <c r="Z165" s="2">
        <v>-13.67182384</v>
      </c>
      <c r="AA165" s="2">
        <v>-81.949068409999995</v>
      </c>
    </row>
    <row r="166" spans="2:27" x14ac:dyDescent="0.25">
      <c r="B166" s="2">
        <v>-6.2229914370000001</v>
      </c>
      <c r="C166" s="2">
        <v>-83.541327260000003</v>
      </c>
      <c r="E166" s="2">
        <v>-7.1542635319999999</v>
      </c>
      <c r="F166" s="2">
        <v>-83.439040169999998</v>
      </c>
      <c r="H166" s="2">
        <v>-7.253060971</v>
      </c>
      <c r="I166" s="2">
        <v>-83.425261860000006</v>
      </c>
      <c r="K166" s="2">
        <v>-8.4542836920000006</v>
      </c>
      <c r="L166" s="2">
        <v>-83.216700169999996</v>
      </c>
      <c r="N166" s="2">
        <v>-8.5949888919999999</v>
      </c>
      <c r="O166" s="2">
        <v>-83.194359890000001</v>
      </c>
      <c r="Q166" s="2">
        <v>-10.320689509999999</v>
      </c>
      <c r="R166" s="2">
        <v>-82.888203939999997</v>
      </c>
      <c r="T166" s="2">
        <v>-10.53783745</v>
      </c>
      <c r="U166" s="2">
        <v>-82.847940710000003</v>
      </c>
      <c r="W166" s="2">
        <v>-13.36387448</v>
      </c>
      <c r="X166" s="2">
        <v>-82.246818399999995</v>
      </c>
      <c r="Z166" s="2">
        <v>-13.744201690000001</v>
      </c>
      <c r="AA166" s="2">
        <v>-82.163210770000006</v>
      </c>
    </row>
    <row r="167" spans="2:27" x14ac:dyDescent="0.25">
      <c r="B167" s="2">
        <v>-6.2369793060000003</v>
      </c>
      <c r="C167" s="2">
        <v>-83.639574379999999</v>
      </c>
      <c r="E167" s="2">
        <v>-7.1738747800000002</v>
      </c>
      <c r="F167" s="2">
        <v>-83.560954510000002</v>
      </c>
      <c r="H167" s="2">
        <v>-7.2740541419999998</v>
      </c>
      <c r="I167" s="2">
        <v>-83.548631799999995</v>
      </c>
      <c r="K167" s="2">
        <v>-8.4810919800000004</v>
      </c>
      <c r="L167" s="2">
        <v>-83.359412800000001</v>
      </c>
      <c r="N167" s="2">
        <v>-8.6225262489999999</v>
      </c>
      <c r="O167" s="2">
        <v>-83.339242900000002</v>
      </c>
      <c r="Q167" s="2">
        <v>-10.35881747</v>
      </c>
      <c r="R167" s="2">
        <v>-83.058984269999996</v>
      </c>
      <c r="T167" s="2">
        <v>-10.57705618</v>
      </c>
      <c r="U167" s="2">
        <v>-83.021848969999994</v>
      </c>
      <c r="W167" s="2">
        <v>-13.42378639</v>
      </c>
      <c r="X167" s="2">
        <v>-82.459059429999996</v>
      </c>
      <c r="Z167" s="2">
        <v>-13.80736606</v>
      </c>
      <c r="AA167" s="2">
        <v>-82.380217709999997</v>
      </c>
    </row>
    <row r="168" spans="2:27" x14ac:dyDescent="0.25">
      <c r="B168" s="2">
        <v>-6.2478599170000004</v>
      </c>
      <c r="C168" s="2">
        <v>-83.731862379999995</v>
      </c>
      <c r="E168" s="2">
        <v>-7.1895238170000004</v>
      </c>
      <c r="F168" s="2">
        <v>-83.683382890000004</v>
      </c>
      <c r="H168" s="2">
        <v>-7.2915807279999996</v>
      </c>
      <c r="I168" s="2">
        <v>-83.672482720000005</v>
      </c>
      <c r="K168" s="2">
        <v>-8.5032965649999994</v>
      </c>
      <c r="L168" s="2">
        <v>-83.503129659999999</v>
      </c>
      <c r="N168" s="2">
        <v>-8.645288377</v>
      </c>
      <c r="O168" s="2">
        <v>-83.48517185</v>
      </c>
      <c r="Q168" s="2">
        <v>-10.391887690000001</v>
      </c>
      <c r="R168" s="2">
        <v>-83.230941650000005</v>
      </c>
      <c r="T168" s="2">
        <v>-10.611011319999999</v>
      </c>
      <c r="U168" s="2">
        <v>-83.196974409999996</v>
      </c>
      <c r="W168" s="2">
        <v>-13.476306920000001</v>
      </c>
      <c r="X168" s="2">
        <v>-82.673109679999996</v>
      </c>
      <c r="Z168" s="2">
        <v>-13.86210339</v>
      </c>
      <c r="AA168" s="2">
        <v>-82.599357179999998</v>
      </c>
    </row>
    <row r="169" spans="2:27" x14ac:dyDescent="0.25">
      <c r="B169" s="2">
        <v>-6.2565637780000003</v>
      </c>
      <c r="C169" s="2">
        <v>-83.82414747</v>
      </c>
      <c r="E169" s="2">
        <v>-7.1981843750000003</v>
      </c>
      <c r="F169" s="2">
        <v>-83.76209618</v>
      </c>
      <c r="H169" s="2">
        <v>-7.3016372260000004</v>
      </c>
      <c r="I169" s="2">
        <v>-83.752103500000004</v>
      </c>
      <c r="K169" s="2">
        <v>-8.5179038649999992</v>
      </c>
      <c r="L169" s="2">
        <v>-83.609705500000004</v>
      </c>
      <c r="N169" s="2">
        <v>-8.6602653590000003</v>
      </c>
      <c r="O169" s="2">
        <v>-83.593393030000001</v>
      </c>
      <c r="Q169" s="2">
        <v>-10.415794099999999</v>
      </c>
      <c r="R169" s="2">
        <v>-83.365420240000006</v>
      </c>
      <c r="T169" s="2">
        <v>-10.635689989999999</v>
      </c>
      <c r="U169" s="2">
        <v>-83.334494109999994</v>
      </c>
      <c r="W169" s="2">
        <v>-13.51283104</v>
      </c>
      <c r="X169" s="2">
        <v>-82.834642729999999</v>
      </c>
      <c r="Z169" s="2">
        <v>-13.90482128</v>
      </c>
      <c r="AA169" s="2">
        <v>-82.792639679999994</v>
      </c>
    </row>
    <row r="170" spans="2:27" x14ac:dyDescent="0.25">
      <c r="B170" s="2">
        <v>-6.2631103030000004</v>
      </c>
      <c r="C170" s="2">
        <v>-83.916601150000005</v>
      </c>
      <c r="E170" s="2">
        <v>-7.206059099</v>
      </c>
      <c r="F170" s="2">
        <v>-83.840892240000002</v>
      </c>
      <c r="H170" s="2">
        <v>-7.3110830059999996</v>
      </c>
      <c r="I170" s="2">
        <v>-83.831799250000003</v>
      </c>
      <c r="K170" s="2">
        <v>-8.5250266270000008</v>
      </c>
      <c r="L170" s="2">
        <v>-83.663018089999994</v>
      </c>
      <c r="N170" s="2">
        <v>-8.6676219910000007</v>
      </c>
      <c r="O170" s="2">
        <v>-83.647521909999995</v>
      </c>
      <c r="Q170" s="2">
        <v>-10.427631529999999</v>
      </c>
      <c r="R170" s="2">
        <v>-83.432680140000002</v>
      </c>
      <c r="T170" s="2">
        <v>-10.64791698</v>
      </c>
      <c r="U170" s="2">
        <v>-83.403274150000001</v>
      </c>
      <c r="W170" s="2">
        <v>-13.53633666</v>
      </c>
      <c r="X170" s="2">
        <v>-82.942454929999997</v>
      </c>
      <c r="Z170" s="2">
        <v>-13.9247326</v>
      </c>
      <c r="AA170" s="2">
        <v>-82.88959079</v>
      </c>
    </row>
    <row r="171" spans="2:27" x14ac:dyDescent="0.25">
      <c r="K171" s="2">
        <v>-8.5319692420000006</v>
      </c>
      <c r="L171" s="2">
        <v>-83.716354440000003</v>
      </c>
      <c r="N171" s="2">
        <v>-8.6748028809999997</v>
      </c>
      <c r="O171" s="2">
        <v>-83.701674389999994</v>
      </c>
      <c r="Q171" s="2">
        <v>-10.43946895</v>
      </c>
      <c r="R171" s="2">
        <v>-83.499940050000006</v>
      </c>
      <c r="T171" s="2">
        <v>-10.660143980000001</v>
      </c>
      <c r="U171" s="2">
        <v>-83.472054189999994</v>
      </c>
      <c r="W171" s="2">
        <v>-13.55910181</v>
      </c>
      <c r="X171" s="2">
        <v>-83.050426000000002</v>
      </c>
      <c r="Z171" s="2">
        <v>-13.944080120000001</v>
      </c>
      <c r="AA171" s="2">
        <v>-82.986656330000002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83FD-FD26-4800-9A30-064CD9C55D94}">
  <dimension ref="A1:JE197"/>
  <sheetViews>
    <sheetView tabSelected="1" zoomScale="84" zoomScaleNormal="84" workbookViewId="0">
      <selection activeCell="AC37" sqref="AC37"/>
    </sheetView>
  </sheetViews>
  <sheetFormatPr defaultRowHeight="15" x14ac:dyDescent="0.25"/>
  <cols>
    <col min="24" max="24" width="9.140625" style="1"/>
    <col min="48" max="48" width="9.140625" style="1"/>
    <col min="56" max="56" width="16.5703125" bestFit="1" customWidth="1"/>
    <col min="57" max="57" width="9.140625" style="1"/>
    <col min="64" max="64" width="16.5703125" bestFit="1" customWidth="1"/>
    <col min="65" max="65" width="9.140625" style="1"/>
    <col min="89" max="89" width="9.140625" style="1"/>
    <col min="113" max="210" width="9.140625" style="10"/>
    <col min="211" max="211" width="17" style="10" customWidth="1"/>
    <col min="212" max="212" width="10.85546875" style="10" bestFit="1" customWidth="1"/>
    <col min="213" max="213" width="9.140625" style="10"/>
    <col min="214" max="214" width="15.140625" style="10" bestFit="1" customWidth="1"/>
    <col min="215" max="216" width="18.5703125" style="10" bestFit="1" customWidth="1"/>
    <col min="217" max="265" width="9.140625" style="10"/>
  </cols>
  <sheetData>
    <row r="1" spans="1:216" x14ac:dyDescent="0.25">
      <c r="A1" t="s">
        <v>132</v>
      </c>
      <c r="B1" s="1" t="s">
        <v>167</v>
      </c>
      <c r="C1" s="1"/>
      <c r="D1" s="1"/>
      <c r="E1" s="1"/>
      <c r="J1" t="s">
        <v>134</v>
      </c>
      <c r="K1" t="s">
        <v>112</v>
      </c>
      <c r="L1" s="7">
        <v>4.6880000000000008E-13</v>
      </c>
      <c r="N1" t="s">
        <v>133</v>
      </c>
      <c r="O1" s="5">
        <v>4.4576000000000006E-13</v>
      </c>
      <c r="Y1" t="s">
        <v>132</v>
      </c>
      <c r="Z1" s="1" t="s">
        <v>136</v>
      </c>
      <c r="AA1" s="1"/>
      <c r="AB1" s="1"/>
      <c r="AC1" s="1"/>
      <c r="AH1" t="s">
        <v>134</v>
      </c>
      <c r="AI1" t="s">
        <v>112</v>
      </c>
      <c r="AJ1" s="7">
        <v>5.8600000000000003E-13</v>
      </c>
      <c r="AL1" t="s">
        <v>133</v>
      </c>
      <c r="AM1" s="5">
        <v>3.9800000000000002E-13</v>
      </c>
      <c r="AW1" t="s">
        <v>132</v>
      </c>
      <c r="AX1" s="1" t="s">
        <v>172</v>
      </c>
      <c r="AY1" s="1"/>
      <c r="AZ1" s="1"/>
      <c r="BA1" s="1"/>
      <c r="BF1" t="s">
        <v>132</v>
      </c>
      <c r="BG1" s="1" t="s">
        <v>167</v>
      </c>
      <c r="BH1" s="1"/>
      <c r="BI1" s="1"/>
      <c r="BJ1" s="1"/>
      <c r="BN1" t="s">
        <v>132</v>
      </c>
      <c r="BO1" s="1" t="s">
        <v>167</v>
      </c>
      <c r="BP1" s="1"/>
      <c r="BQ1" s="1"/>
      <c r="BR1" s="1"/>
      <c r="BW1" t="s">
        <v>134</v>
      </c>
      <c r="BX1" t="s">
        <v>112</v>
      </c>
      <c r="BY1" s="7">
        <v>4.6880000000000008E-13</v>
      </c>
      <c r="CA1" t="s">
        <v>133</v>
      </c>
      <c r="CB1" s="5">
        <v>4.4576000000000006E-13</v>
      </c>
      <c r="DU1" s="11"/>
      <c r="DX1" s="11"/>
      <c r="ES1" s="11"/>
      <c r="EV1" s="11"/>
      <c r="FQ1" s="11"/>
      <c r="FT1" s="11"/>
      <c r="GO1" s="11"/>
      <c r="GR1" s="11"/>
    </row>
    <row r="2" spans="1:216" x14ac:dyDescent="0.25">
      <c r="K2" t="s">
        <v>135</v>
      </c>
      <c r="L2" s="6">
        <v>2.88</v>
      </c>
      <c r="O2" s="4">
        <v>2.88</v>
      </c>
      <c r="AI2" t="s">
        <v>135</v>
      </c>
      <c r="AJ2" s="6">
        <v>2.88</v>
      </c>
      <c r="AM2" s="4">
        <v>2.88</v>
      </c>
      <c r="AW2" t="s">
        <v>134</v>
      </c>
      <c r="AX2" t="s">
        <v>112</v>
      </c>
      <c r="AY2" s="7">
        <v>4.6880000000000008E-13</v>
      </c>
      <c r="BA2" t="s">
        <v>133</v>
      </c>
      <c r="BB2" s="5">
        <v>4.4576000000000006E-13</v>
      </c>
      <c r="BF2" t="s">
        <v>134</v>
      </c>
      <c r="BG2" t="s">
        <v>112</v>
      </c>
      <c r="BH2" s="7">
        <v>4.6880000000000008E-13</v>
      </c>
      <c r="BJ2" t="s">
        <v>133</v>
      </c>
      <c r="BK2" s="5">
        <v>4.4576000000000006E-13</v>
      </c>
      <c r="BL2" s="5"/>
      <c r="BX2" t="s">
        <v>135</v>
      </c>
      <c r="BY2" s="6">
        <v>2.88</v>
      </c>
      <c r="CB2" s="4">
        <v>2.88</v>
      </c>
      <c r="CM2" t="s">
        <v>177</v>
      </c>
    </row>
    <row r="3" spans="1:216" x14ac:dyDescent="0.25">
      <c r="A3" t="s">
        <v>149</v>
      </c>
      <c r="D3" t="s">
        <v>146</v>
      </c>
      <c r="Y3" t="s">
        <v>149</v>
      </c>
      <c r="AB3" t="s">
        <v>146</v>
      </c>
      <c r="AX3" t="s">
        <v>135</v>
      </c>
      <c r="AY3" s="6">
        <v>2.88</v>
      </c>
      <c r="BB3" s="4">
        <v>2.88</v>
      </c>
      <c r="BG3" t="s">
        <v>135</v>
      </c>
      <c r="BH3" s="6">
        <v>2.88</v>
      </c>
      <c r="BK3" s="4">
        <v>2.88</v>
      </c>
      <c r="BL3" s="4"/>
      <c r="BN3" t="s">
        <v>149</v>
      </c>
      <c r="BQ3" t="s">
        <v>146</v>
      </c>
    </row>
    <row r="4" spans="1:216" x14ac:dyDescent="0.25">
      <c r="A4" t="s">
        <v>147</v>
      </c>
      <c r="Y4" t="s">
        <v>147</v>
      </c>
      <c r="AW4" s="1" t="s">
        <v>170</v>
      </c>
      <c r="BF4" s="1" t="s">
        <v>171</v>
      </c>
      <c r="BN4" t="s">
        <v>147</v>
      </c>
      <c r="CM4">
        <v>6.2700000000000004E-3</v>
      </c>
      <c r="CN4">
        <v>4.9800000000000001E-3</v>
      </c>
      <c r="CO4">
        <v>0.73793023020000004</v>
      </c>
      <c r="CP4">
        <v>0.7878405288</v>
      </c>
      <c r="CQ4">
        <v>0.1</v>
      </c>
      <c r="CR4">
        <v>0.1</v>
      </c>
      <c r="CS4">
        <v>0.1</v>
      </c>
      <c r="CT4">
        <v>0.1</v>
      </c>
      <c r="CU4" s="2">
        <v>24.95</v>
      </c>
      <c r="CV4" s="2">
        <v>23.74</v>
      </c>
      <c r="CW4" s="2">
        <v>9.8329999999999994E-8</v>
      </c>
      <c r="CX4" s="2">
        <v>8.5290000000000005E-8</v>
      </c>
      <c r="CY4">
        <v>0</v>
      </c>
      <c r="CZ4">
        <v>267.7</v>
      </c>
      <c r="DA4">
        <v>0.1</v>
      </c>
      <c r="DB4">
        <v>1</v>
      </c>
      <c r="DC4">
        <v>1</v>
      </c>
      <c r="DD4">
        <v>0</v>
      </c>
    </row>
    <row r="5" spans="1:216" x14ac:dyDescent="0.25">
      <c r="A5" t="s">
        <v>143</v>
      </c>
      <c r="D5" t="s">
        <v>131</v>
      </c>
      <c r="Y5" t="s">
        <v>143</v>
      </c>
      <c r="AB5" t="s">
        <v>131</v>
      </c>
      <c r="BI5">
        <f>(BR85-BH171)/BR85</f>
        <v>3.0779999999999998E-2</v>
      </c>
      <c r="BN5" t="s">
        <v>143</v>
      </c>
      <c r="BQ5" t="s">
        <v>131</v>
      </c>
      <c r="CM5">
        <v>7.4491000000000002E-3</v>
      </c>
      <c r="CN5">
        <v>5.9657E-3</v>
      </c>
      <c r="CO5">
        <v>0.76909150829999995</v>
      </c>
      <c r="CP5">
        <v>0.79746935959999998</v>
      </c>
      <c r="CQ5">
        <v>0.5</v>
      </c>
      <c r="CR5">
        <v>0.5</v>
      </c>
      <c r="CS5">
        <v>0.5</v>
      </c>
      <c r="CT5">
        <v>0.5</v>
      </c>
      <c r="CU5" s="2">
        <v>15.75</v>
      </c>
      <c r="CV5" s="2">
        <v>14.61</v>
      </c>
      <c r="CW5" s="2">
        <v>2.7409999999999999E-8</v>
      </c>
      <c r="CX5" s="2">
        <v>2.2090000000000001E-8</v>
      </c>
      <c r="CY5">
        <v>10000</v>
      </c>
      <c r="CZ5">
        <v>267.7</v>
      </c>
      <c r="DA5">
        <v>0.5</v>
      </c>
      <c r="DB5">
        <v>1</v>
      </c>
      <c r="DC5">
        <v>1</v>
      </c>
      <c r="DD5">
        <v>10000</v>
      </c>
      <c r="HG5" s="12"/>
      <c r="HH5" s="12"/>
    </row>
    <row r="6" spans="1:216" x14ac:dyDescent="0.25">
      <c r="A6" t="s">
        <v>145</v>
      </c>
      <c r="P6" t="s">
        <v>142</v>
      </c>
      <c r="Y6" t="s">
        <v>145</v>
      </c>
      <c r="AN6" t="s">
        <v>142</v>
      </c>
      <c r="BN6" t="s">
        <v>152</v>
      </c>
      <c r="CC6" t="s">
        <v>142</v>
      </c>
      <c r="HG6" s="12"/>
      <c r="HH6" s="12"/>
    </row>
    <row r="7" spans="1:216" x14ac:dyDescent="0.25">
      <c r="B7" t="s">
        <v>1</v>
      </c>
      <c r="C7" t="s">
        <v>2</v>
      </c>
      <c r="D7" t="s">
        <v>137</v>
      </c>
      <c r="E7" t="s">
        <v>108</v>
      </c>
      <c r="F7" t="s">
        <v>111</v>
      </c>
      <c r="G7" t="s">
        <v>138</v>
      </c>
      <c r="H7" t="s">
        <v>139</v>
      </c>
      <c r="I7" t="s">
        <v>140</v>
      </c>
      <c r="J7" t="s">
        <v>144</v>
      </c>
      <c r="K7" t="s">
        <v>108</v>
      </c>
      <c r="L7" t="s">
        <v>141</v>
      </c>
      <c r="M7" t="s">
        <v>109</v>
      </c>
      <c r="P7" t="s">
        <v>1</v>
      </c>
      <c r="Q7" t="s">
        <v>2</v>
      </c>
      <c r="R7" t="s">
        <v>137</v>
      </c>
      <c r="S7" t="s">
        <v>108</v>
      </c>
      <c r="T7" t="s">
        <v>111</v>
      </c>
      <c r="U7" t="s">
        <v>138</v>
      </c>
      <c r="V7" t="s">
        <v>139</v>
      </c>
      <c r="W7" t="s">
        <v>140</v>
      </c>
      <c r="Z7" t="s">
        <v>1</v>
      </c>
      <c r="AA7" t="s">
        <v>2</v>
      </c>
      <c r="AB7" t="s">
        <v>137</v>
      </c>
      <c r="AC7" t="s">
        <v>108</v>
      </c>
      <c r="AD7" t="s">
        <v>111</v>
      </c>
      <c r="AE7" t="s">
        <v>138</v>
      </c>
      <c r="AF7" t="s">
        <v>139</v>
      </c>
      <c r="AG7" t="s">
        <v>140</v>
      </c>
      <c r="AH7" t="s">
        <v>144</v>
      </c>
      <c r="AI7" t="s">
        <v>108</v>
      </c>
      <c r="AJ7" t="s">
        <v>141</v>
      </c>
      <c r="AK7" t="s">
        <v>109</v>
      </c>
      <c r="AN7" t="s">
        <v>1</v>
      </c>
      <c r="AO7" t="s">
        <v>2</v>
      </c>
      <c r="AP7" t="s">
        <v>137</v>
      </c>
      <c r="AQ7" t="s">
        <v>108</v>
      </c>
      <c r="AR7" t="s">
        <v>111</v>
      </c>
      <c r="AS7" t="s">
        <v>138</v>
      </c>
      <c r="AT7" t="s">
        <v>139</v>
      </c>
      <c r="AU7" t="s">
        <v>140</v>
      </c>
      <c r="AX7" t="s">
        <v>112</v>
      </c>
      <c r="AY7" t="s">
        <v>169</v>
      </c>
      <c r="AZ7" t="s">
        <v>108</v>
      </c>
      <c r="BC7" t="s">
        <v>168</v>
      </c>
      <c r="BD7" t="s">
        <v>173</v>
      </c>
      <c r="BF7" t="s">
        <v>112</v>
      </c>
      <c r="BG7" t="s">
        <v>169</v>
      </c>
      <c r="BH7" t="s">
        <v>108</v>
      </c>
      <c r="BK7" t="s">
        <v>168</v>
      </c>
      <c r="BL7" t="s">
        <v>173</v>
      </c>
      <c r="BO7" t="s">
        <v>1</v>
      </c>
      <c r="BP7" t="s">
        <v>2</v>
      </c>
      <c r="BQ7" t="s">
        <v>137</v>
      </c>
      <c r="BR7" t="s">
        <v>108</v>
      </c>
      <c r="BS7" t="s">
        <v>111</v>
      </c>
      <c r="BT7" t="s">
        <v>138</v>
      </c>
      <c r="BU7" t="s">
        <v>139</v>
      </c>
      <c r="BV7" t="s">
        <v>140</v>
      </c>
      <c r="BW7" t="s">
        <v>144</v>
      </c>
      <c r="BX7" t="s">
        <v>108</v>
      </c>
      <c r="BY7" t="s">
        <v>141</v>
      </c>
      <c r="BZ7" t="s">
        <v>109</v>
      </c>
      <c r="CC7" t="s">
        <v>1</v>
      </c>
      <c r="CD7" t="s">
        <v>2</v>
      </c>
      <c r="CE7" t="s">
        <v>137</v>
      </c>
      <c r="CF7" t="s">
        <v>108</v>
      </c>
      <c r="CG7" t="s">
        <v>111</v>
      </c>
      <c r="CH7" t="s">
        <v>138</v>
      </c>
      <c r="CI7" t="s">
        <v>139</v>
      </c>
      <c r="CJ7" t="s">
        <v>140</v>
      </c>
      <c r="CM7" t="s">
        <v>174</v>
      </c>
      <c r="HG7" s="12"/>
      <c r="HH7" s="12"/>
    </row>
    <row r="8" spans="1:216" x14ac:dyDescent="0.25">
      <c r="A8">
        <v>0</v>
      </c>
      <c r="B8" s="2">
        <v>-8.5931746608832897E-12</v>
      </c>
      <c r="C8">
        <v>-79.170080945395</v>
      </c>
      <c r="D8">
        <v>0</v>
      </c>
      <c r="E8">
        <v>0</v>
      </c>
      <c r="F8">
        <v>4.9799190546049301</v>
      </c>
      <c r="G8">
        <v>718.59749129274303</v>
      </c>
      <c r="H8">
        <v>-0.65450846447104305</v>
      </c>
      <c r="I8">
        <v>6.4979909342802997E-2</v>
      </c>
      <c r="K8">
        <f>E8</f>
        <v>0</v>
      </c>
      <c r="L8">
        <v>1.2529999999999999E-2</v>
      </c>
      <c r="M8">
        <f t="shared" ref="M8:M17" si="0">L8/2*1000</f>
        <v>6.2649999999999997</v>
      </c>
      <c r="N8">
        <v>0</v>
      </c>
      <c r="P8">
        <v>3.8995693487890701</v>
      </c>
      <c r="Q8">
        <v>-80.250430651201796</v>
      </c>
      <c r="R8">
        <v>0</v>
      </c>
      <c r="S8">
        <v>0</v>
      </c>
      <c r="T8">
        <v>5.5148238604848396</v>
      </c>
      <c r="U8">
        <v>707.907578616043</v>
      </c>
      <c r="V8">
        <v>-0.32808708852718499</v>
      </c>
      <c r="W8">
        <v>0.13917392544381499</v>
      </c>
      <c r="Y8">
        <v>0</v>
      </c>
      <c r="Z8" s="2">
        <v>-8.5931746608832897E-12</v>
      </c>
      <c r="AA8">
        <v>-79.170080945395</v>
      </c>
      <c r="AB8">
        <v>0</v>
      </c>
      <c r="AC8">
        <v>0</v>
      </c>
      <c r="AD8">
        <v>4.9799190546049301</v>
      </c>
      <c r="AE8">
        <v>718.59749129274303</v>
      </c>
      <c r="AF8">
        <v>-0.65450846447104305</v>
      </c>
      <c r="AG8">
        <v>6.4979909342802997E-2</v>
      </c>
      <c r="AI8">
        <f>AC8</f>
        <v>0</v>
      </c>
      <c r="AJ8">
        <v>1.2529999999999999E-2</v>
      </c>
      <c r="AK8">
        <f t="shared" ref="AK8:AK17" si="1">AJ8/2*1000</f>
        <v>6.2649999999999997</v>
      </c>
      <c r="AL8">
        <v>0</v>
      </c>
      <c r="AN8">
        <v>3.8995693487890701</v>
      </c>
      <c r="AO8">
        <v>-80.250430651201796</v>
      </c>
      <c r="AP8">
        <v>0</v>
      </c>
      <c r="AQ8">
        <v>0</v>
      </c>
      <c r="AR8">
        <v>5.5148238604848396</v>
      </c>
      <c r="AS8">
        <v>707.907578616043</v>
      </c>
      <c r="AT8">
        <v>-0.32808708852718499</v>
      </c>
      <c r="AU8">
        <v>0.13917392544381499</v>
      </c>
      <c r="AX8">
        <v>6.2700000000000004E-3</v>
      </c>
      <c r="AY8">
        <v>4.9800000000000001E-3</v>
      </c>
      <c r="AZ8">
        <v>0</v>
      </c>
      <c r="BA8">
        <f>AX8*1000</f>
        <v>6.2700000000000005</v>
      </c>
      <c r="BB8">
        <f>AY8*1000</f>
        <v>4.9800000000000004</v>
      </c>
      <c r="BC8">
        <f>BB8/BA8</f>
        <v>0.79425837320574166</v>
      </c>
      <c r="BD8">
        <f>SQRT(2/(1/BA8^2+1/BB8^2))</f>
        <v>5.5149022083585795</v>
      </c>
      <c r="BF8" s="2">
        <v>6.2700000000000004E-3</v>
      </c>
      <c r="BG8" s="2">
        <v>4.9800000000000001E-3</v>
      </c>
      <c r="BH8">
        <v>0</v>
      </c>
      <c r="BI8" s="2">
        <f>BF8*1000</f>
        <v>6.2700000000000005</v>
      </c>
      <c r="BJ8">
        <f>BG8*1000</f>
        <v>4.9800000000000004</v>
      </c>
      <c r="BK8">
        <f>BJ8/BI8</f>
        <v>0.79425837320574166</v>
      </c>
      <c r="BL8">
        <f>SQRT(2/(1/BI8^2+1/BJ8^2))</f>
        <v>5.5149022083585795</v>
      </c>
      <c r="BN8">
        <v>0</v>
      </c>
      <c r="BO8" s="2">
        <v>-8.5931746608832897E-12</v>
      </c>
      <c r="BP8">
        <v>-79.170080945395</v>
      </c>
      <c r="BQ8">
        <v>0</v>
      </c>
      <c r="BR8">
        <v>0</v>
      </c>
      <c r="BS8">
        <v>4.9799190546049301</v>
      </c>
      <c r="BT8">
        <v>718.59749129274303</v>
      </c>
      <c r="BU8">
        <v>-0.65451226236095705</v>
      </c>
      <c r="BV8">
        <v>7.1478783907440196E-2</v>
      </c>
      <c r="BX8">
        <f>BR8</f>
        <v>0</v>
      </c>
      <c r="BY8">
        <v>1.2529999999999999E-2</v>
      </c>
      <c r="BZ8">
        <f t="shared" ref="BZ8:BZ16" si="2">BY8/2*1000</f>
        <v>6.2649999999999997</v>
      </c>
      <c r="CA8">
        <v>0</v>
      </c>
      <c r="CC8">
        <v>3.8995693487890701</v>
      </c>
      <c r="CD8">
        <v>-80.250430651201796</v>
      </c>
      <c r="CE8">
        <v>0</v>
      </c>
      <c r="CF8">
        <v>0</v>
      </c>
      <c r="CG8">
        <v>5.5148238604848396</v>
      </c>
      <c r="CH8">
        <v>707.907578616043</v>
      </c>
      <c r="CI8">
        <v>-0.324025337491683</v>
      </c>
      <c r="CJ8">
        <v>0.14455942475347999</v>
      </c>
      <c r="CM8" t="s">
        <v>175</v>
      </c>
      <c r="DK8" s="11"/>
      <c r="EI8" s="11"/>
      <c r="FG8" s="11"/>
      <c r="GE8" s="11"/>
    </row>
    <row r="9" spans="1:216" x14ac:dyDescent="0.25">
      <c r="A9">
        <f>A8+1</f>
        <v>1</v>
      </c>
      <c r="B9" s="2">
        <v>-8.5931018160498307E-12</v>
      </c>
      <c r="C9">
        <v>-79.169405288654801</v>
      </c>
      <c r="D9">
        <v>0</v>
      </c>
      <c r="E9">
        <v>9.9337999999999997</v>
      </c>
      <c r="F9">
        <v>4.9805947113451099</v>
      </c>
      <c r="G9">
        <v>718.83029067517805</v>
      </c>
      <c r="H9">
        <v>-0.51315771566884705</v>
      </c>
      <c r="I9">
        <v>5.1043282844059699E-2</v>
      </c>
      <c r="K9">
        <f>E24</f>
        <v>10008</v>
      </c>
      <c r="L9">
        <v>1.4449999999999999E-2</v>
      </c>
      <c r="M9">
        <f t="shared" si="0"/>
        <v>7.2249999999999996</v>
      </c>
      <c r="N9">
        <f>A24</f>
        <v>16</v>
      </c>
      <c r="P9">
        <v>3.9000068961612602</v>
      </c>
      <c r="Q9">
        <v>-80.249993103829595</v>
      </c>
      <c r="R9">
        <v>0</v>
      </c>
      <c r="S9">
        <v>9.9337999999999997</v>
      </c>
      <c r="T9">
        <v>5.5154426459127697</v>
      </c>
      <c r="U9">
        <v>708.56951137544195</v>
      </c>
      <c r="V9">
        <v>-0.215486128739282</v>
      </c>
      <c r="W9">
        <v>0.13705375283018001</v>
      </c>
      <c r="Y9">
        <f>Y8+1</f>
        <v>1</v>
      </c>
      <c r="Z9" s="2">
        <v>-8.5931018160498307E-12</v>
      </c>
      <c r="AA9">
        <v>-79.169485832684401</v>
      </c>
      <c r="AB9">
        <v>0</v>
      </c>
      <c r="AC9">
        <v>9.9338999999999995</v>
      </c>
      <c r="AD9">
        <v>4.9805141673155502</v>
      </c>
      <c r="AE9">
        <v>718.97514530057799</v>
      </c>
      <c r="AF9">
        <v>-0.56079367664356194</v>
      </c>
      <c r="AG9">
        <v>6.08443789889659E-2</v>
      </c>
      <c r="AI9">
        <f>AC24</f>
        <v>10009</v>
      </c>
      <c r="AJ9">
        <v>1.421E-2</v>
      </c>
      <c r="AK9">
        <f t="shared" si="1"/>
        <v>7.1050000000000004</v>
      </c>
      <c r="AL9">
        <f>Y24</f>
        <v>16</v>
      </c>
      <c r="AN9">
        <v>3.8999514347364599</v>
      </c>
      <c r="AO9">
        <v>-80.250048565254403</v>
      </c>
      <c r="AP9">
        <v>0</v>
      </c>
      <c r="AQ9">
        <v>9.9338999999999995</v>
      </c>
      <c r="AR9">
        <v>5.5153642116136297</v>
      </c>
      <c r="AS9">
        <v>708.53219171738795</v>
      </c>
      <c r="AT9">
        <v>-0.181222261197033</v>
      </c>
      <c r="AU9">
        <v>0.13483777943907199</v>
      </c>
      <c r="AX9">
        <v>6.3014000000000004E-3</v>
      </c>
      <c r="AY9">
        <v>5.0032999999999996E-3</v>
      </c>
      <c r="AZ9">
        <v>317</v>
      </c>
      <c r="BA9">
        <f t="shared" ref="BA9:BB72" si="3">AX9*1000</f>
        <v>6.3014000000000001</v>
      </c>
      <c r="BB9">
        <f t="shared" si="3"/>
        <v>5.0032999999999994</v>
      </c>
      <c r="BC9">
        <f t="shared" ref="BC9:BC72" si="4">BB9/BA9</f>
        <v>0.79399815913923877</v>
      </c>
      <c r="BD9">
        <f t="shared" ref="BD9:BD72" si="5">SQRT(2/(1/BA9^2+1/BB9^2))</f>
        <v>5.5414070553790262</v>
      </c>
      <c r="BF9" s="2">
        <v>6.3014000000000004E-3</v>
      </c>
      <c r="BG9" s="2">
        <v>5.0039000000000004E-3</v>
      </c>
      <c r="BH9">
        <v>320</v>
      </c>
      <c r="BI9">
        <f t="shared" ref="BI9:BI72" si="6">BF9*1000</f>
        <v>6.3014000000000001</v>
      </c>
      <c r="BJ9">
        <f t="shared" ref="BJ9:BJ72" si="7">BG9*1000</f>
        <v>5.0039000000000007</v>
      </c>
      <c r="BK9">
        <f t="shared" ref="BK9:BK72" si="8">BJ9/BI9</f>
        <v>0.79409337607515795</v>
      </c>
      <c r="BL9">
        <f t="shared" ref="BL9:BL72" si="9">SQRT(2/(1/BI9^2+1/BJ9^2))</f>
        <v>5.5418146060152145</v>
      </c>
      <c r="BN9">
        <f>BN8+1</f>
        <v>1</v>
      </c>
      <c r="BO9" s="2">
        <v>-8.5931018160498307E-12</v>
      </c>
      <c r="BP9">
        <v>-79.169416869528902</v>
      </c>
      <c r="BQ9">
        <v>0</v>
      </c>
      <c r="BR9">
        <v>10</v>
      </c>
      <c r="BS9">
        <v>4.9805831304710599</v>
      </c>
      <c r="BT9">
        <v>719.25742747479899</v>
      </c>
      <c r="BU9">
        <v>-0.59117413612495195</v>
      </c>
      <c r="BV9">
        <v>7.1269061262161496E-2</v>
      </c>
      <c r="BX9">
        <f>BR24</f>
        <v>10000</v>
      </c>
      <c r="BY9">
        <v>1.4638E-2</v>
      </c>
      <c r="BZ9">
        <f t="shared" si="2"/>
        <v>7.319</v>
      </c>
      <c r="CA9">
        <f>BN24</f>
        <v>16</v>
      </c>
      <c r="CC9">
        <v>3.9000735689949102</v>
      </c>
      <c r="CD9">
        <v>-80.249926430995899</v>
      </c>
      <c r="CE9">
        <v>0</v>
      </c>
      <c r="CF9">
        <v>10</v>
      </c>
      <c r="CG9">
        <v>5.5155369355383703</v>
      </c>
      <c r="CH9">
        <v>708.51231140683103</v>
      </c>
      <c r="CI9">
        <v>-0.34017059684442003</v>
      </c>
      <c r="CJ9">
        <v>0.158854291340294</v>
      </c>
      <c r="CM9" t="s">
        <v>176</v>
      </c>
      <c r="DK9" s="11"/>
      <c r="EI9" s="11"/>
      <c r="FG9" s="11"/>
      <c r="GE9" s="11"/>
    </row>
    <row r="10" spans="1:216" x14ac:dyDescent="0.25">
      <c r="A10">
        <f t="shared" ref="A10:A73" si="10">A9+1</f>
        <v>2</v>
      </c>
      <c r="B10" s="2">
        <v>-8.5922886644204601E-12</v>
      </c>
      <c r="C10">
        <v>-79.161960556630106</v>
      </c>
      <c r="D10">
        <v>0</v>
      </c>
      <c r="E10">
        <v>110.39</v>
      </c>
      <c r="F10">
        <v>4.98803944336988</v>
      </c>
      <c r="G10">
        <v>719.72267220556603</v>
      </c>
      <c r="H10">
        <v>-0.66986776031764295</v>
      </c>
      <c r="I10">
        <v>6.3998500089301899E-2</v>
      </c>
      <c r="K10">
        <f>E31</f>
        <v>14985</v>
      </c>
      <c r="L10">
        <v>1.4659999999999999E-2</v>
      </c>
      <c r="M10">
        <f t="shared" si="0"/>
        <v>7.33</v>
      </c>
      <c r="N10">
        <f>A31</f>
        <v>23</v>
      </c>
      <c r="P10">
        <v>3.9051772308687198</v>
      </c>
      <c r="Q10">
        <v>-80.244822769122095</v>
      </c>
      <c r="R10">
        <v>0</v>
      </c>
      <c r="S10">
        <v>110.39</v>
      </c>
      <c r="T10">
        <v>5.5227546033780799</v>
      </c>
      <c r="U10">
        <v>709.133019967162</v>
      </c>
      <c r="V10">
        <v>-0.231609671418263</v>
      </c>
      <c r="W10">
        <v>0.17974995413134401</v>
      </c>
      <c r="Y10">
        <f t="shared" ref="Y10:Y73" si="11">Y9+1</f>
        <v>2</v>
      </c>
      <c r="Z10" s="2">
        <v>-8.5923835321105494E-12</v>
      </c>
      <c r="AA10">
        <v>-79.162843589742494</v>
      </c>
      <c r="AB10">
        <v>0</v>
      </c>
      <c r="AC10">
        <v>110.38</v>
      </c>
      <c r="AD10">
        <v>4.9871564102574402</v>
      </c>
      <c r="AE10">
        <v>719.43504909367698</v>
      </c>
      <c r="AF10">
        <v>-0.55164653322197199</v>
      </c>
      <c r="AG10">
        <v>4.4261487704444699E-2</v>
      </c>
      <c r="AI10">
        <f>AC31</f>
        <v>15001</v>
      </c>
      <c r="AJ10">
        <v>1.4478E-2</v>
      </c>
      <c r="AK10">
        <f t="shared" si="1"/>
        <v>7.2389999999999999</v>
      </c>
      <c r="AL10">
        <f>Y31</f>
        <v>23</v>
      </c>
      <c r="AN10">
        <v>3.90456506551405</v>
      </c>
      <c r="AO10">
        <v>-80.245434934476805</v>
      </c>
      <c r="AP10">
        <v>0</v>
      </c>
      <c r="AQ10">
        <v>110.38</v>
      </c>
      <c r="AR10">
        <v>5.5218888708310798</v>
      </c>
      <c r="AS10">
        <v>708.99067647610605</v>
      </c>
      <c r="AT10">
        <v>-0.154382634437566</v>
      </c>
      <c r="AU10">
        <v>0.15064289700088501</v>
      </c>
      <c r="AX10">
        <v>6.3328999999999998E-3</v>
      </c>
      <c r="AY10">
        <v>5.0266E-3</v>
      </c>
      <c r="AZ10">
        <v>632</v>
      </c>
      <c r="BA10">
        <f t="shared" si="3"/>
        <v>6.3328999999999995</v>
      </c>
      <c r="BB10">
        <f t="shared" si="3"/>
        <v>5.0266000000000002</v>
      </c>
      <c r="BC10">
        <f t="shared" si="4"/>
        <v>0.79372799191523635</v>
      </c>
      <c r="BD10">
        <f t="shared" si="5"/>
        <v>5.5679454654990357</v>
      </c>
      <c r="BF10" s="2">
        <v>6.3330000000000001E-3</v>
      </c>
      <c r="BG10" s="2">
        <v>5.0280000000000004E-3</v>
      </c>
      <c r="BH10">
        <v>640</v>
      </c>
      <c r="BI10">
        <f t="shared" si="6"/>
        <v>6.3330000000000002</v>
      </c>
      <c r="BJ10">
        <f t="shared" si="7"/>
        <v>5.0280000000000005</v>
      </c>
      <c r="BK10">
        <f t="shared" si="8"/>
        <v>0.79393652297489348</v>
      </c>
      <c r="BL10">
        <f t="shared" si="9"/>
        <v>5.5689307037229909</v>
      </c>
      <c r="BN10">
        <f t="shared" ref="BN10:BN73" si="12">BN9+1</f>
        <v>2</v>
      </c>
      <c r="BO10" s="2">
        <v>-8.5923022169476194E-12</v>
      </c>
      <c r="BP10">
        <v>-79.162004799610202</v>
      </c>
      <c r="BQ10">
        <v>0</v>
      </c>
      <c r="BR10">
        <v>110</v>
      </c>
      <c r="BS10">
        <v>4.9879952003897401</v>
      </c>
      <c r="BT10">
        <v>719.85752419413302</v>
      </c>
      <c r="BU10">
        <v>-0.57237652987637999</v>
      </c>
      <c r="BV10">
        <v>7.1627391473308294E-2</v>
      </c>
      <c r="BX10">
        <f>BR31</f>
        <v>15000</v>
      </c>
      <c r="BY10">
        <v>1.49E-2</v>
      </c>
      <c r="BZ10">
        <f t="shared" si="2"/>
        <v>7.45</v>
      </c>
      <c r="CA10">
        <f>BN31</f>
        <v>23</v>
      </c>
      <c r="CC10">
        <v>3.9058839425893201</v>
      </c>
      <c r="CD10">
        <v>-80.244116057401499</v>
      </c>
      <c r="CE10">
        <v>0</v>
      </c>
      <c r="CF10">
        <v>110</v>
      </c>
      <c r="CG10">
        <v>5.5237540446780402</v>
      </c>
      <c r="CH10">
        <v>709.056809654689</v>
      </c>
      <c r="CI10">
        <v>-0.40767570273492698</v>
      </c>
      <c r="CJ10">
        <v>0.16614482193364899</v>
      </c>
      <c r="CM10" t="s">
        <v>119</v>
      </c>
      <c r="CN10" t="s">
        <v>120</v>
      </c>
      <c r="CO10" t="s">
        <v>121</v>
      </c>
      <c r="CP10" t="s">
        <v>122</v>
      </c>
      <c r="CQ10" t="s">
        <v>123</v>
      </c>
      <c r="CR10" t="s">
        <v>124</v>
      </c>
      <c r="CS10" t="s">
        <v>125</v>
      </c>
      <c r="CT10" t="s">
        <v>126</v>
      </c>
      <c r="CU10" t="s">
        <v>127</v>
      </c>
      <c r="CV10" t="s">
        <v>128</v>
      </c>
      <c r="CW10" t="s">
        <v>113</v>
      </c>
      <c r="CX10" t="s">
        <v>114</v>
      </c>
      <c r="CY10" t="s">
        <v>115</v>
      </c>
      <c r="CZ10" t="s">
        <v>129</v>
      </c>
      <c r="DA10" t="s">
        <v>116</v>
      </c>
      <c r="DB10" t="s">
        <v>130</v>
      </c>
      <c r="DC10" t="s">
        <v>117</v>
      </c>
      <c r="DD10" t="s">
        <v>118</v>
      </c>
      <c r="DE10" t="s">
        <v>119</v>
      </c>
      <c r="DF10" t="s">
        <v>120</v>
      </c>
      <c r="DG10" t="s">
        <v>173</v>
      </c>
      <c r="DK10" s="11"/>
      <c r="EI10" s="11"/>
      <c r="FG10" s="11"/>
      <c r="GE10" s="11"/>
    </row>
    <row r="11" spans="1:216" x14ac:dyDescent="0.25">
      <c r="A11">
        <f t="shared" si="10"/>
        <v>3</v>
      </c>
      <c r="B11" s="2">
        <v>-8.5891309255930993E-12</v>
      </c>
      <c r="C11">
        <v>-79.132827158956005</v>
      </c>
      <c r="D11">
        <v>0</v>
      </c>
      <c r="E11">
        <v>502.1</v>
      </c>
      <c r="F11">
        <v>5.0171728410439904</v>
      </c>
      <c r="G11">
        <v>721.22764411641106</v>
      </c>
      <c r="H11">
        <v>-0.64595474289812604</v>
      </c>
      <c r="I11">
        <v>0.11127638442728401</v>
      </c>
      <c r="K11">
        <f>E47</f>
        <v>24984</v>
      </c>
      <c r="L11">
        <v>1.712E-2</v>
      </c>
      <c r="M11">
        <f t="shared" si="0"/>
        <v>8.56</v>
      </c>
      <c r="N11">
        <f>A47</f>
        <v>39</v>
      </c>
      <c r="P11">
        <v>3.92538352443654</v>
      </c>
      <c r="Q11">
        <v>-80.224616475554299</v>
      </c>
      <c r="R11">
        <v>0</v>
      </c>
      <c r="S11">
        <v>502.1</v>
      </c>
      <c r="T11">
        <v>5.5513306177869799</v>
      </c>
      <c r="U11">
        <v>711.10439057676001</v>
      </c>
      <c r="V11">
        <v>-1.5175872909973799E-2</v>
      </c>
      <c r="W11">
        <v>0.21403608058523699</v>
      </c>
      <c r="Y11">
        <f t="shared" si="11"/>
        <v>3</v>
      </c>
      <c r="Z11" s="2">
        <v>-8.5895646064620903E-12</v>
      </c>
      <c r="AA11">
        <v>-79.136893457645698</v>
      </c>
      <c r="AB11">
        <v>0</v>
      </c>
      <c r="AC11">
        <v>502.1</v>
      </c>
      <c r="AD11">
        <v>5.0131065423542696</v>
      </c>
      <c r="AE11">
        <v>720.93516649784203</v>
      </c>
      <c r="AF11">
        <v>-0.67488042362910305</v>
      </c>
      <c r="AG11">
        <v>7.3539468315504106E-2</v>
      </c>
      <c r="AI11">
        <f>AC47</f>
        <v>25003</v>
      </c>
      <c r="AJ11">
        <v>1.6619999999999999E-2</v>
      </c>
      <c r="AK11">
        <f t="shared" si="1"/>
        <v>8.31</v>
      </c>
      <c r="AL11">
        <f>Y47</f>
        <v>39</v>
      </c>
      <c r="AN11">
        <v>3.92258855298692</v>
      </c>
      <c r="AO11">
        <v>-80.227411447003902</v>
      </c>
      <c r="AP11">
        <v>0</v>
      </c>
      <c r="AQ11">
        <v>502.1</v>
      </c>
      <c r="AR11">
        <v>5.5473779312564702</v>
      </c>
      <c r="AS11">
        <v>710.63067304525498</v>
      </c>
      <c r="AT11">
        <v>-0.132665175722433</v>
      </c>
      <c r="AU11">
        <v>0.20229477962971101</v>
      </c>
      <c r="AX11">
        <v>6.3647E-3</v>
      </c>
      <c r="AY11">
        <v>5.0499999999999998E-3</v>
      </c>
      <c r="AZ11">
        <v>947</v>
      </c>
      <c r="BA11">
        <f t="shared" si="3"/>
        <v>6.3647</v>
      </c>
      <c r="BB11">
        <f t="shared" si="3"/>
        <v>5.05</v>
      </c>
      <c r="BC11">
        <f t="shared" si="4"/>
        <v>0.79343881094159974</v>
      </c>
      <c r="BD11">
        <f t="shared" si="5"/>
        <v>5.594653285317758</v>
      </c>
      <c r="BF11" s="2">
        <v>6.3645999999999998E-3</v>
      </c>
      <c r="BG11" s="2">
        <v>5.0521000000000003E-3</v>
      </c>
      <c r="BH11">
        <v>958</v>
      </c>
      <c r="BI11">
        <f t="shared" si="6"/>
        <v>6.3645999999999994</v>
      </c>
      <c r="BJ11">
        <f t="shared" si="7"/>
        <v>5.0521000000000003</v>
      </c>
      <c r="BK11">
        <f t="shared" si="8"/>
        <v>0.79378122741413459</v>
      </c>
      <c r="BL11">
        <f t="shared" si="9"/>
        <v>5.5960466483251441</v>
      </c>
      <c r="BN11">
        <f t="shared" si="12"/>
        <v>3</v>
      </c>
      <c r="BO11" s="2">
        <v>-8.5891309255930993E-12</v>
      </c>
      <c r="BP11">
        <v>-79.132893830940702</v>
      </c>
      <c r="BQ11">
        <v>0</v>
      </c>
      <c r="BR11">
        <v>500</v>
      </c>
      <c r="BS11">
        <v>5.0171061690592103</v>
      </c>
      <c r="BT11">
        <v>721.92999999999904</v>
      </c>
      <c r="BU11">
        <v>-0.52374605273867503</v>
      </c>
      <c r="BV11">
        <v>8.2391871865328301E-2</v>
      </c>
      <c r="BX11">
        <f>BR47</f>
        <v>25000</v>
      </c>
      <c r="BY11">
        <v>1.7847999999999999E-2</v>
      </c>
      <c r="BZ11">
        <f t="shared" si="2"/>
        <v>8.9239999999999995</v>
      </c>
      <c r="CA11">
        <f>BN47</f>
        <v>39</v>
      </c>
      <c r="CC11">
        <v>3.9286490609052001</v>
      </c>
      <c r="CD11">
        <v>-80.221350939085596</v>
      </c>
      <c r="CE11">
        <v>0</v>
      </c>
      <c r="CF11">
        <v>500</v>
      </c>
      <c r="CG11">
        <v>5.5559487837493799</v>
      </c>
      <c r="CH11">
        <v>711.344289363234</v>
      </c>
      <c r="CI11">
        <v>-0.40893955482487498</v>
      </c>
      <c r="CJ11">
        <v>0.161708080642017</v>
      </c>
      <c r="CM11">
        <v>6.2700000000000004E-3</v>
      </c>
      <c r="CN11">
        <v>4.9800000000000001E-3</v>
      </c>
      <c r="CO11">
        <v>0.73793080730000005</v>
      </c>
      <c r="CP11">
        <v>0.78783980929999997</v>
      </c>
      <c r="CQ11">
        <v>0.1</v>
      </c>
      <c r="CR11">
        <v>0.1</v>
      </c>
      <c r="CS11">
        <v>0.1</v>
      </c>
      <c r="CT11">
        <v>0.1</v>
      </c>
      <c r="CU11" s="2">
        <v>24.95</v>
      </c>
      <c r="CV11" s="2">
        <v>23.74</v>
      </c>
      <c r="CW11" s="2">
        <v>9.8329999999999994E-8</v>
      </c>
      <c r="CX11" s="2">
        <v>8.5290000000000005E-8</v>
      </c>
      <c r="CY11">
        <v>0</v>
      </c>
      <c r="CZ11">
        <v>267.7</v>
      </c>
      <c r="DA11">
        <v>0.1</v>
      </c>
      <c r="DB11">
        <v>1</v>
      </c>
      <c r="DC11">
        <v>1</v>
      </c>
      <c r="DD11">
        <v>0</v>
      </c>
      <c r="DE11">
        <f>CM11*1000</f>
        <v>6.2700000000000005</v>
      </c>
      <c r="DF11">
        <f>CN11*1000</f>
        <v>4.9800000000000004</v>
      </c>
      <c r="DG11">
        <f>SQRT(2/(1/DE11^2+1/DF11^2))</f>
        <v>5.5149022083585795</v>
      </c>
      <c r="DK11" s="11"/>
      <c r="EI11" s="11"/>
      <c r="FG11" s="11"/>
      <c r="GE11" s="11"/>
    </row>
    <row r="12" spans="1:216" x14ac:dyDescent="0.25">
      <c r="A12">
        <f t="shared" si="10"/>
        <v>4</v>
      </c>
      <c r="B12" s="2">
        <v>-8.5850380623919698E-12</v>
      </c>
      <c r="C12">
        <v>-79.095245342535605</v>
      </c>
      <c r="D12">
        <v>0</v>
      </c>
      <c r="E12">
        <v>1004</v>
      </c>
      <c r="F12">
        <v>5.0547546574643203</v>
      </c>
      <c r="G12">
        <v>723.27</v>
      </c>
      <c r="H12">
        <v>-0.30463173975747998</v>
      </c>
      <c r="I12">
        <v>9.5210586500096006E-2</v>
      </c>
      <c r="K12">
        <f>E54</f>
        <v>29994</v>
      </c>
      <c r="L12">
        <v>1.7409999999999998E-2</v>
      </c>
      <c r="M12">
        <f t="shared" si="0"/>
        <v>8.7050000000000001</v>
      </c>
      <c r="N12">
        <f>A54</f>
        <v>46</v>
      </c>
      <c r="P12">
        <v>3.9515027360709301</v>
      </c>
      <c r="Q12">
        <v>-80.198497263919904</v>
      </c>
      <c r="R12">
        <v>0</v>
      </c>
      <c r="S12">
        <v>1004</v>
      </c>
      <c r="T12">
        <v>5.5882687611188198</v>
      </c>
      <c r="U12">
        <v>713.98883044907996</v>
      </c>
      <c r="V12">
        <v>-4.6692730604640598E-3</v>
      </c>
      <c r="W12">
        <v>0.208167342791506</v>
      </c>
      <c r="Y12">
        <f t="shared" si="11"/>
        <v>4</v>
      </c>
      <c r="Z12" s="2">
        <v>-8.5859325291842703E-12</v>
      </c>
      <c r="AA12">
        <v>-79.103426423041</v>
      </c>
      <c r="AB12">
        <v>0</v>
      </c>
      <c r="AC12">
        <v>1004.1</v>
      </c>
      <c r="AD12">
        <v>5.0465735769589299</v>
      </c>
      <c r="AE12">
        <v>723.01519233315605</v>
      </c>
      <c r="AF12">
        <v>-0.366045308637997</v>
      </c>
      <c r="AG12">
        <v>5.6419526499624201E-2</v>
      </c>
      <c r="AI12">
        <f>AC54</f>
        <v>30011</v>
      </c>
      <c r="AJ12">
        <v>1.6959999999999999E-2</v>
      </c>
      <c r="AK12">
        <f t="shared" si="1"/>
        <v>8.48</v>
      </c>
      <c r="AL12">
        <f>Y54</f>
        <v>46</v>
      </c>
      <c r="AN12">
        <v>3.94584474910855</v>
      </c>
      <c r="AO12">
        <v>-80.204155250882295</v>
      </c>
      <c r="AP12">
        <v>0</v>
      </c>
      <c r="AQ12">
        <v>1004.1</v>
      </c>
      <c r="AR12">
        <v>5.5802671592208899</v>
      </c>
      <c r="AS12">
        <v>713.00860275474201</v>
      </c>
      <c r="AT12">
        <v>-0.12995833191174999</v>
      </c>
      <c r="AU12">
        <v>0.151073575450552</v>
      </c>
      <c r="AX12">
        <v>6.3965000000000003E-3</v>
      </c>
      <c r="AY12">
        <v>5.0736000000000002E-3</v>
      </c>
      <c r="AZ12">
        <v>1261</v>
      </c>
      <c r="BA12">
        <f t="shared" si="3"/>
        <v>6.3965000000000005</v>
      </c>
      <c r="BB12">
        <f t="shared" si="3"/>
        <v>5.0735999999999999</v>
      </c>
      <c r="BC12">
        <f t="shared" si="4"/>
        <v>0.79318377237551774</v>
      </c>
      <c r="BD12">
        <f t="shared" si="5"/>
        <v>5.6214966063128129</v>
      </c>
      <c r="BF12" s="2">
        <v>6.3965000000000003E-3</v>
      </c>
      <c r="BG12" s="2">
        <v>5.0764E-3</v>
      </c>
      <c r="BH12">
        <v>1275</v>
      </c>
      <c r="BI12">
        <f t="shared" si="6"/>
        <v>6.3965000000000005</v>
      </c>
      <c r="BJ12">
        <f t="shared" si="7"/>
        <v>5.0763999999999996</v>
      </c>
      <c r="BK12">
        <f t="shared" si="8"/>
        <v>0.79362151176424589</v>
      </c>
      <c r="BL12">
        <f t="shared" si="9"/>
        <v>5.6234002969952508</v>
      </c>
      <c r="BN12">
        <f t="shared" si="12"/>
        <v>4</v>
      </c>
      <c r="BO12" s="2">
        <v>-8.5850380623919698E-12</v>
      </c>
      <c r="BP12">
        <v>-79.095242011023601</v>
      </c>
      <c r="BQ12">
        <v>0</v>
      </c>
      <c r="BR12">
        <v>1000</v>
      </c>
      <c r="BS12">
        <v>5.0547579889763901</v>
      </c>
      <c r="BT12">
        <v>724.65</v>
      </c>
      <c r="BU12">
        <v>-0.61140672908981897</v>
      </c>
      <c r="BV12">
        <v>7.0389227967915496E-2</v>
      </c>
      <c r="BX12">
        <f>BR54</f>
        <v>30000</v>
      </c>
      <c r="BY12">
        <v>1.8225000000000002E-2</v>
      </c>
      <c r="BZ12">
        <f t="shared" si="2"/>
        <v>9.1125000000000007</v>
      </c>
      <c r="CA12">
        <f>BN54</f>
        <v>46</v>
      </c>
      <c r="CC12">
        <v>3.95811712521229</v>
      </c>
      <c r="CD12">
        <v>-80.1918828747785</v>
      </c>
      <c r="CE12">
        <v>0</v>
      </c>
      <c r="CF12">
        <v>1000</v>
      </c>
      <c r="CG12">
        <v>5.5976229199493499</v>
      </c>
      <c r="CH12">
        <v>714.05649915072195</v>
      </c>
      <c r="CI12">
        <v>-0.31491011581060302</v>
      </c>
      <c r="CJ12">
        <v>0.15749574532897201</v>
      </c>
      <c r="CM12">
        <v>6.5836000000000002E-3</v>
      </c>
      <c r="CN12">
        <v>5.2519999999999997E-3</v>
      </c>
      <c r="CO12">
        <v>0.74674805060000005</v>
      </c>
      <c r="CP12">
        <v>0.78965829610000005</v>
      </c>
      <c r="CQ12">
        <v>0.1</v>
      </c>
      <c r="CR12">
        <v>0.1</v>
      </c>
      <c r="CS12">
        <v>0.1</v>
      </c>
      <c r="CT12">
        <v>0.1</v>
      </c>
      <c r="CU12" s="2">
        <v>25.87</v>
      </c>
      <c r="CV12" s="2">
        <v>24.44</v>
      </c>
      <c r="CW12" s="2">
        <v>1.091E-7</v>
      </c>
      <c r="CX12" s="2">
        <v>9.2640000000000001E-8</v>
      </c>
      <c r="CY12">
        <v>3189</v>
      </c>
      <c r="CZ12">
        <v>267.7</v>
      </c>
      <c r="DA12">
        <v>0.1</v>
      </c>
      <c r="DB12">
        <v>1</v>
      </c>
      <c r="DC12">
        <v>1</v>
      </c>
      <c r="DD12">
        <v>3189</v>
      </c>
      <c r="DE12">
        <f t="shared" ref="DE12:DE31" si="13">CM12*1000</f>
        <v>6.5836000000000006</v>
      </c>
      <c r="DF12">
        <f t="shared" ref="DF12:DF31" si="14">CN12*1000</f>
        <v>5.2519999999999998</v>
      </c>
      <c r="DG12">
        <f t="shared" ref="DG12:DG31" si="15">SQRT(2/(1/DE12^2+1/DF12^2))</f>
        <v>5.8062597345411602</v>
      </c>
      <c r="DK12" s="11"/>
      <c r="EI12" s="11"/>
      <c r="FG12" s="11"/>
      <c r="GE12" s="11"/>
    </row>
    <row r="13" spans="1:216" x14ac:dyDescent="0.25">
      <c r="A13">
        <f t="shared" si="10"/>
        <v>5</v>
      </c>
      <c r="B13" s="2">
        <v>-8.5768116784082295E-12</v>
      </c>
      <c r="C13">
        <v>-79.019433475638294</v>
      </c>
      <c r="D13">
        <v>0</v>
      </c>
      <c r="E13">
        <v>2007.4</v>
      </c>
      <c r="F13">
        <v>5.1305665243616598</v>
      </c>
      <c r="G13">
        <v>728.33264608991703</v>
      </c>
      <c r="H13">
        <v>-0.33308662998291599</v>
      </c>
      <c r="I13">
        <v>9.9004103776244107E-2</v>
      </c>
      <c r="K13">
        <f>E70</f>
        <v>39993</v>
      </c>
      <c r="L13">
        <v>2.0899999999999998E-2</v>
      </c>
      <c r="M13">
        <f t="shared" si="0"/>
        <v>10.45</v>
      </c>
      <c r="N13">
        <f>A70</f>
        <v>62</v>
      </c>
      <c r="P13">
        <v>4.0043302391695299</v>
      </c>
      <c r="Q13">
        <v>-80.145669760821306</v>
      </c>
      <c r="R13">
        <v>0</v>
      </c>
      <c r="S13">
        <v>2007.4</v>
      </c>
      <c r="T13">
        <v>5.6629781324671802</v>
      </c>
      <c r="U13">
        <v>719.27244399056997</v>
      </c>
      <c r="V13">
        <v>-0.205892606676575</v>
      </c>
      <c r="W13">
        <v>0.15461910392786199</v>
      </c>
      <c r="Y13">
        <f t="shared" si="11"/>
        <v>5</v>
      </c>
      <c r="Z13" s="2">
        <v>-8.5786006119928306E-12</v>
      </c>
      <c r="AA13">
        <v>-79.035931008963999</v>
      </c>
      <c r="AB13">
        <v>0</v>
      </c>
      <c r="AC13">
        <v>2007.5</v>
      </c>
      <c r="AD13">
        <v>5.1140689910359702</v>
      </c>
      <c r="AE13">
        <v>727.13754232206304</v>
      </c>
      <c r="AF13">
        <v>-0.263891137045345</v>
      </c>
      <c r="AG13">
        <v>9.3725641357915904E-2</v>
      </c>
      <c r="AI13">
        <f>AC70</f>
        <v>40019</v>
      </c>
      <c r="AJ13">
        <v>1.9890000000000001E-2</v>
      </c>
      <c r="AK13">
        <f t="shared" si="1"/>
        <v>9.9450000000000003</v>
      </c>
      <c r="AL13">
        <f>Y70</f>
        <v>62</v>
      </c>
      <c r="AN13">
        <v>3.9927953821485098</v>
      </c>
      <c r="AO13">
        <v>-80.157204617842297</v>
      </c>
      <c r="AP13">
        <v>0</v>
      </c>
      <c r="AQ13">
        <v>2007.5</v>
      </c>
      <c r="AR13">
        <v>5.6466653812279999</v>
      </c>
      <c r="AS13">
        <v>718.14593353783005</v>
      </c>
      <c r="AT13">
        <v>-0.22216563980283299</v>
      </c>
      <c r="AU13">
        <v>0.17738622463904599</v>
      </c>
      <c r="AX13">
        <v>6.4285999999999996E-3</v>
      </c>
      <c r="AY13">
        <v>5.0974000000000002E-3</v>
      </c>
      <c r="AZ13">
        <v>1575</v>
      </c>
      <c r="BA13">
        <f t="shared" si="3"/>
        <v>6.4285999999999994</v>
      </c>
      <c r="BB13">
        <f t="shared" si="3"/>
        <v>5.0974000000000004</v>
      </c>
      <c r="BC13">
        <f t="shared" si="4"/>
        <v>0.79292536477615672</v>
      </c>
      <c r="BD13">
        <f t="shared" si="5"/>
        <v>5.648577346762087</v>
      </c>
      <c r="BF13" s="2">
        <v>6.4285999999999996E-3</v>
      </c>
      <c r="BG13" s="2">
        <v>5.1008E-3</v>
      </c>
      <c r="BH13">
        <v>1591</v>
      </c>
      <c r="BI13">
        <f t="shared" si="6"/>
        <v>6.4285999999999994</v>
      </c>
      <c r="BJ13">
        <f t="shared" si="7"/>
        <v>5.1007999999999996</v>
      </c>
      <c r="BK13">
        <f t="shared" si="8"/>
        <v>0.79345425131443859</v>
      </c>
      <c r="BL13">
        <f t="shared" si="9"/>
        <v>5.6508896899242824</v>
      </c>
      <c r="BN13">
        <f t="shared" si="12"/>
        <v>5</v>
      </c>
      <c r="BO13" s="2">
        <v>-8.5767574682996101E-12</v>
      </c>
      <c r="BP13">
        <v>-79.0190531663456</v>
      </c>
      <c r="BQ13">
        <v>0</v>
      </c>
      <c r="BR13">
        <v>2000</v>
      </c>
      <c r="BS13">
        <v>5.1309468336543897</v>
      </c>
      <c r="BT13">
        <v>730.25257254768303</v>
      </c>
      <c r="BU13">
        <v>-0.59720951328475902</v>
      </c>
      <c r="BV13">
        <v>7.8786159434910102E-2</v>
      </c>
      <c r="BX13">
        <f>BR70</f>
        <v>40000</v>
      </c>
      <c r="BY13">
        <v>2.3009999999999999E-2</v>
      </c>
      <c r="BZ13">
        <f t="shared" si="2"/>
        <v>11.504999999999999</v>
      </c>
      <c r="CA13">
        <f>BN70</f>
        <v>62</v>
      </c>
      <c r="CC13">
        <v>4.01778765823373</v>
      </c>
      <c r="CD13">
        <v>-80.132212341757096</v>
      </c>
      <c r="CE13">
        <v>0</v>
      </c>
      <c r="CF13">
        <v>2000</v>
      </c>
      <c r="CG13">
        <v>5.6820097970222996</v>
      </c>
      <c r="CH13">
        <v>720.01086708997002</v>
      </c>
      <c r="CI13">
        <v>-0.35259366822414401</v>
      </c>
      <c r="CJ13">
        <v>0.14328878001683301</v>
      </c>
      <c r="CM13">
        <v>6.9128000000000002E-3</v>
      </c>
      <c r="CN13">
        <v>5.5315E-3</v>
      </c>
      <c r="CO13">
        <v>0.75609707469999998</v>
      </c>
      <c r="CP13">
        <v>0.79205076019999998</v>
      </c>
      <c r="CQ13">
        <v>0.1</v>
      </c>
      <c r="CR13">
        <v>0.1</v>
      </c>
      <c r="CS13">
        <v>0.1</v>
      </c>
      <c r="CT13">
        <v>0.1</v>
      </c>
      <c r="CU13" s="2">
        <v>26.85</v>
      </c>
      <c r="CV13" s="2">
        <v>25.16</v>
      </c>
      <c r="CW13" s="2">
        <v>1.2139999999999999E-7</v>
      </c>
      <c r="CX13" s="2">
        <v>1.006E-7</v>
      </c>
      <c r="CY13">
        <v>6206</v>
      </c>
      <c r="CZ13">
        <v>267.7</v>
      </c>
      <c r="DA13">
        <v>0.1</v>
      </c>
      <c r="DB13">
        <v>1</v>
      </c>
      <c r="DC13">
        <v>1</v>
      </c>
      <c r="DD13">
        <v>6206</v>
      </c>
      <c r="DE13">
        <f t="shared" si="13"/>
        <v>6.9127999999999998</v>
      </c>
      <c r="DF13">
        <f t="shared" si="14"/>
        <v>5.5315000000000003</v>
      </c>
      <c r="DG13">
        <f t="shared" si="15"/>
        <v>6.1079767517892529</v>
      </c>
      <c r="DK13" s="11"/>
      <c r="EI13" s="11"/>
      <c r="FG13" s="11"/>
      <c r="GE13" s="11"/>
    </row>
    <row r="14" spans="1:216" x14ac:dyDescent="0.25">
      <c r="A14">
        <f t="shared" si="10"/>
        <v>6</v>
      </c>
      <c r="B14" s="2">
        <v>-8.5683955590443108E-12</v>
      </c>
      <c r="C14">
        <v>-78.942064853261599</v>
      </c>
      <c r="D14">
        <v>0</v>
      </c>
      <c r="E14">
        <v>3000.6</v>
      </c>
      <c r="F14">
        <v>5.2079351467383201</v>
      </c>
      <c r="G14">
        <v>732.45733787827396</v>
      </c>
      <c r="H14">
        <v>-0.76795678247399501</v>
      </c>
      <c r="I14">
        <v>0.11884045726994701</v>
      </c>
      <c r="K14">
        <f>E77</f>
        <v>44998</v>
      </c>
      <c r="L14">
        <v>2.1420000000000002E-2</v>
      </c>
      <c r="M14">
        <f t="shared" si="0"/>
        <v>10.71</v>
      </c>
      <c r="N14">
        <f>A77</f>
        <v>69</v>
      </c>
      <c r="P14">
        <v>4.05827125365865</v>
      </c>
      <c r="Q14">
        <v>-80.091728746332194</v>
      </c>
      <c r="R14">
        <v>0</v>
      </c>
      <c r="S14">
        <v>3000.6</v>
      </c>
      <c r="T14">
        <v>5.7392622467258398</v>
      </c>
      <c r="U14">
        <v>724.86310420989696</v>
      </c>
      <c r="V14">
        <v>-0.32198393692045602</v>
      </c>
      <c r="W14">
        <v>0.197443379859403</v>
      </c>
      <c r="Y14">
        <f t="shared" si="11"/>
        <v>6</v>
      </c>
      <c r="Z14" s="2">
        <v>-8.5711331695298399E-12</v>
      </c>
      <c r="AA14">
        <v>-78.967310376682605</v>
      </c>
      <c r="AB14">
        <v>0</v>
      </c>
      <c r="AC14">
        <v>3009.9</v>
      </c>
      <c r="AD14">
        <v>5.1826896233173603</v>
      </c>
      <c r="AE14">
        <v>730.83755474365705</v>
      </c>
      <c r="AF14">
        <v>-0.61483638775147298</v>
      </c>
      <c r="AG14">
        <v>0.116605671622275</v>
      </c>
      <c r="AI14">
        <f>AC77</f>
        <v>45014</v>
      </c>
      <c r="AJ14">
        <v>2.0400000000000001E-2</v>
      </c>
      <c r="AK14">
        <f t="shared" si="1"/>
        <v>10.200000000000001</v>
      </c>
      <c r="AL14">
        <f>Y77</f>
        <v>69</v>
      </c>
      <c r="AN14">
        <v>4.0406769592971701</v>
      </c>
      <c r="AO14">
        <v>-80.109323040693695</v>
      </c>
      <c r="AP14">
        <v>0</v>
      </c>
      <c r="AQ14">
        <v>3009.9</v>
      </c>
      <c r="AR14">
        <v>5.7143801570194599</v>
      </c>
      <c r="AS14">
        <v>722.98470660237797</v>
      </c>
      <c r="AT14">
        <v>-0.20620787343342301</v>
      </c>
      <c r="AU14">
        <v>0.19026971881413901</v>
      </c>
      <c r="AX14">
        <v>6.4606999999999998E-3</v>
      </c>
      <c r="AY14">
        <v>5.1212999999999996E-3</v>
      </c>
      <c r="AZ14">
        <v>1888</v>
      </c>
      <c r="BA14">
        <f t="shared" si="3"/>
        <v>6.4607000000000001</v>
      </c>
      <c r="BB14">
        <f t="shared" si="3"/>
        <v>5.1212999999999997</v>
      </c>
      <c r="BC14">
        <f t="shared" si="4"/>
        <v>0.7926850031730307</v>
      </c>
      <c r="BD14">
        <f t="shared" si="5"/>
        <v>5.6757257259195546</v>
      </c>
      <c r="BF14" s="2">
        <v>6.4608E-3</v>
      </c>
      <c r="BG14" s="2">
        <v>5.1251999999999999E-3</v>
      </c>
      <c r="BH14">
        <v>1905</v>
      </c>
      <c r="BI14">
        <f t="shared" si="6"/>
        <v>6.4607999999999999</v>
      </c>
      <c r="BJ14">
        <f t="shared" si="7"/>
        <v>5.1251999999999995</v>
      </c>
      <c r="BK14">
        <f t="shared" si="8"/>
        <v>0.79327637444279342</v>
      </c>
      <c r="BL14">
        <f t="shared" si="9"/>
        <v>5.6784128527788207</v>
      </c>
      <c r="BN14">
        <f t="shared" si="12"/>
        <v>6</v>
      </c>
      <c r="BO14" s="2">
        <v>-8.5683006913542199E-12</v>
      </c>
      <c r="BP14">
        <v>-78.941110342909695</v>
      </c>
      <c r="BQ14">
        <v>0</v>
      </c>
      <c r="BR14">
        <v>3000</v>
      </c>
      <c r="BS14">
        <v>5.2088896570902303</v>
      </c>
      <c r="BT14">
        <v>736.13762091180899</v>
      </c>
      <c r="BU14">
        <v>-0.51152492863955001</v>
      </c>
      <c r="BV14">
        <v>9.1168275022219997E-2</v>
      </c>
      <c r="BX14">
        <f>BR77</f>
        <v>45000</v>
      </c>
      <c r="BY14">
        <v>2.3640000000000001E-2</v>
      </c>
      <c r="BZ14">
        <f t="shared" si="2"/>
        <v>11.82</v>
      </c>
      <c r="CA14">
        <f>BN77</f>
        <v>69</v>
      </c>
      <c r="CC14">
        <v>4.07894954245383</v>
      </c>
      <c r="CD14">
        <v>-80.071050457536998</v>
      </c>
      <c r="CE14">
        <v>0</v>
      </c>
      <c r="CF14">
        <v>3000</v>
      </c>
      <c r="CG14">
        <v>5.7685057631866501</v>
      </c>
      <c r="CH14">
        <v>726.14125827957901</v>
      </c>
      <c r="CI14">
        <v>-0.35635522022854199</v>
      </c>
      <c r="CJ14">
        <v>0.17718</v>
      </c>
      <c r="CM14">
        <v>7.2585999999999996E-3</v>
      </c>
      <c r="CN14">
        <v>5.8181999999999999E-3</v>
      </c>
      <c r="CO14">
        <v>0.76516641090000004</v>
      </c>
      <c r="CP14">
        <v>0.79510220320000002</v>
      </c>
      <c r="CQ14">
        <v>0.1</v>
      </c>
      <c r="CR14">
        <v>0.1</v>
      </c>
      <c r="CS14">
        <v>0.1</v>
      </c>
      <c r="CT14">
        <v>0.1</v>
      </c>
      <c r="CU14" s="2">
        <v>27.84</v>
      </c>
      <c r="CV14" s="2">
        <v>25.9</v>
      </c>
      <c r="CW14" s="2">
        <v>1.3470000000000001E-7</v>
      </c>
      <c r="CX14" s="2">
        <v>1.094E-7</v>
      </c>
      <c r="CY14">
        <v>9055</v>
      </c>
      <c r="CZ14">
        <v>267.7</v>
      </c>
      <c r="DA14">
        <v>0.1</v>
      </c>
      <c r="DB14">
        <v>1</v>
      </c>
      <c r="DC14">
        <v>1</v>
      </c>
      <c r="DD14">
        <v>9055</v>
      </c>
      <c r="DE14">
        <f t="shared" si="13"/>
        <v>7.2585999999999995</v>
      </c>
      <c r="DF14">
        <f t="shared" si="14"/>
        <v>5.8182</v>
      </c>
      <c r="DG14">
        <f t="shared" si="15"/>
        <v>6.4202399773194818</v>
      </c>
      <c r="DK14" s="11"/>
      <c r="EI14" s="11"/>
      <c r="FG14" s="11"/>
      <c r="GE14" s="11"/>
    </row>
    <row r="15" spans="1:216" x14ac:dyDescent="0.25">
      <c r="A15">
        <f t="shared" si="10"/>
        <v>7</v>
      </c>
      <c r="B15" s="2">
        <v>-8.5598439144088298E-12</v>
      </c>
      <c r="C15">
        <v>-78.863378539952294</v>
      </c>
      <c r="D15">
        <v>0</v>
      </c>
      <c r="E15">
        <v>3995.4</v>
      </c>
      <c r="F15">
        <v>5.2866214600476296</v>
      </c>
      <c r="G15">
        <v>737.14758010090202</v>
      </c>
      <c r="H15">
        <v>-0.54171471921887804</v>
      </c>
      <c r="I15">
        <v>0.12535672012227</v>
      </c>
      <c r="K15">
        <f>E93</f>
        <v>54994</v>
      </c>
      <c r="L15">
        <v>2.7300000000000001E-2</v>
      </c>
      <c r="M15">
        <f t="shared" si="0"/>
        <v>13.65</v>
      </c>
      <c r="N15">
        <f>A93</f>
        <v>85</v>
      </c>
      <c r="P15">
        <v>4.11343187856966</v>
      </c>
      <c r="Q15">
        <v>-80.036568121421197</v>
      </c>
      <c r="R15">
        <v>0</v>
      </c>
      <c r="S15">
        <v>3995.4</v>
      </c>
      <c r="T15">
        <v>5.81727115058397</v>
      </c>
      <c r="U15">
        <v>730.89758137457898</v>
      </c>
      <c r="V15">
        <v>-0.109349494009347</v>
      </c>
      <c r="W15">
        <v>0.15541847231824499</v>
      </c>
      <c r="Y15">
        <f t="shared" si="11"/>
        <v>7</v>
      </c>
      <c r="Z15" s="2">
        <v>-8.5635708593767503E-12</v>
      </c>
      <c r="AA15">
        <v>-78.897656950600705</v>
      </c>
      <c r="AB15">
        <v>0</v>
      </c>
      <c r="AC15">
        <v>4011.8</v>
      </c>
      <c r="AD15">
        <v>5.2523430493992596</v>
      </c>
      <c r="AE15">
        <v>735.18756593461706</v>
      </c>
      <c r="AF15">
        <v>-0.353175237415357</v>
      </c>
      <c r="AG15">
        <v>0.13248724754327099</v>
      </c>
      <c r="AI15">
        <f>AC93</f>
        <v>55017</v>
      </c>
      <c r="AJ15">
        <v>2.4850000000000001E-2</v>
      </c>
      <c r="AK15">
        <f t="shared" si="1"/>
        <v>12.425000000000001</v>
      </c>
      <c r="AL15">
        <f>Y93</f>
        <v>85</v>
      </c>
      <c r="AN15">
        <v>4.0894875835620201</v>
      </c>
      <c r="AO15">
        <v>-80.060512416428793</v>
      </c>
      <c r="AP15">
        <v>0</v>
      </c>
      <c r="AQ15">
        <v>4011.8</v>
      </c>
      <c r="AR15">
        <v>5.7834088038426996</v>
      </c>
      <c r="AS15">
        <v>728.319581248237</v>
      </c>
      <c r="AT15">
        <v>-0.169305292996281</v>
      </c>
      <c r="AU15">
        <v>0.22373916314623599</v>
      </c>
      <c r="AX15">
        <v>6.4930999999999999E-3</v>
      </c>
      <c r="AY15">
        <v>5.1453000000000002E-3</v>
      </c>
      <c r="AZ15">
        <v>2201</v>
      </c>
      <c r="BA15">
        <f t="shared" si="3"/>
        <v>6.4931000000000001</v>
      </c>
      <c r="BB15">
        <f t="shared" si="3"/>
        <v>5.1453000000000007</v>
      </c>
      <c r="BC15">
        <f t="shared" si="4"/>
        <v>0.79242580585544664</v>
      </c>
      <c r="BD15">
        <f t="shared" si="5"/>
        <v>5.70304346296113</v>
      </c>
      <c r="BF15" s="2">
        <v>6.4932000000000002E-3</v>
      </c>
      <c r="BG15" s="2">
        <v>5.1498000000000004E-3</v>
      </c>
      <c r="BH15">
        <v>2218</v>
      </c>
      <c r="BI15">
        <f t="shared" si="6"/>
        <v>6.4931999999999999</v>
      </c>
      <c r="BJ15">
        <f t="shared" si="7"/>
        <v>5.1498000000000008</v>
      </c>
      <c r="BK15">
        <f t="shared" si="8"/>
        <v>0.79310663463315478</v>
      </c>
      <c r="BL15">
        <f t="shared" si="9"/>
        <v>5.7061397172250725</v>
      </c>
      <c r="BN15">
        <f t="shared" si="12"/>
        <v>7</v>
      </c>
      <c r="BO15" s="2">
        <v>-8.5596270739743407E-12</v>
      </c>
      <c r="BP15">
        <v>-78.861287839497294</v>
      </c>
      <c r="BQ15">
        <v>0</v>
      </c>
      <c r="BR15">
        <v>4000</v>
      </c>
      <c r="BS15">
        <v>5.2887121605026897</v>
      </c>
      <c r="BT15">
        <v>742.20495163466796</v>
      </c>
      <c r="BU15">
        <v>-0.44356948090903098</v>
      </c>
      <c r="BV15">
        <v>7.8784597893017699E-2</v>
      </c>
      <c r="BX15">
        <f>BR93</f>
        <v>55000</v>
      </c>
      <c r="BY15">
        <v>3.2640000000000002E-2</v>
      </c>
      <c r="BZ15">
        <f t="shared" si="2"/>
        <v>16.32</v>
      </c>
      <c r="CA15">
        <f>BN93</f>
        <v>85</v>
      </c>
      <c r="CC15">
        <v>4.1416411717310497</v>
      </c>
      <c r="CD15">
        <v>-80.008358828259801</v>
      </c>
      <c r="CE15">
        <v>0</v>
      </c>
      <c r="CF15">
        <v>4000</v>
      </c>
      <c r="CG15">
        <v>5.8571651155577698</v>
      </c>
      <c r="CH15">
        <v>732.71309151964294</v>
      </c>
      <c r="CI15">
        <v>-0.26920055146324301</v>
      </c>
      <c r="CJ15">
        <v>0.196831811204076</v>
      </c>
      <c r="CM15">
        <v>7.5192999999999996E-3</v>
      </c>
      <c r="CN15">
        <v>6.0299999999999998E-3</v>
      </c>
      <c r="CO15">
        <v>0.76516641090000004</v>
      </c>
      <c r="CP15">
        <v>0.79510220320000002</v>
      </c>
      <c r="CQ15">
        <v>0.1</v>
      </c>
      <c r="CR15">
        <v>0.1</v>
      </c>
      <c r="CS15">
        <v>0.1</v>
      </c>
      <c r="CT15">
        <v>0.1</v>
      </c>
      <c r="CU15" s="2">
        <v>28.33</v>
      </c>
      <c r="CV15" s="2">
        <v>26.37</v>
      </c>
      <c r="CW15" s="2">
        <v>1.4180000000000001E-7</v>
      </c>
      <c r="CX15" s="2">
        <v>1.152E-7</v>
      </c>
      <c r="CY15">
        <v>15000</v>
      </c>
      <c r="CZ15">
        <v>267.7</v>
      </c>
      <c r="DA15">
        <v>0.1</v>
      </c>
      <c r="DB15">
        <v>1</v>
      </c>
      <c r="DC15">
        <v>2</v>
      </c>
      <c r="DD15">
        <v>15000</v>
      </c>
      <c r="DE15">
        <f t="shared" si="13"/>
        <v>7.5192999999999994</v>
      </c>
      <c r="DF15">
        <f t="shared" si="14"/>
        <v>6.0299999999999994</v>
      </c>
      <c r="DG15">
        <f t="shared" si="15"/>
        <v>6.6527324765845046</v>
      </c>
      <c r="DK15" s="11"/>
      <c r="EI15" s="11"/>
      <c r="FG15" s="11"/>
      <c r="GE15" s="11"/>
    </row>
    <row r="16" spans="1:216" x14ac:dyDescent="0.25">
      <c r="A16">
        <f t="shared" si="10"/>
        <v>8</v>
      </c>
      <c r="B16" s="2">
        <v>-8.5511431919746401E-12</v>
      </c>
      <c r="C16">
        <v>-78.783227420258598</v>
      </c>
      <c r="D16">
        <v>0</v>
      </c>
      <c r="E16">
        <v>4997.3</v>
      </c>
      <c r="F16">
        <v>5.3667725797413803</v>
      </c>
      <c r="G16">
        <v>742.18706428079997</v>
      </c>
      <c r="H16">
        <v>-0.44953458555043002</v>
      </c>
      <c r="I16">
        <v>5.5101043879879102E-2</v>
      </c>
      <c r="K16">
        <f>E100</f>
        <v>59992</v>
      </c>
      <c r="L16">
        <v>2.8080000000000001E-2</v>
      </c>
      <c r="M16">
        <f t="shared" si="0"/>
        <v>14.040000000000001</v>
      </c>
      <c r="N16">
        <f>A100</f>
        <v>92</v>
      </c>
      <c r="P16">
        <v>4.1700245250940702</v>
      </c>
      <c r="Q16">
        <v>-79.979975474896804</v>
      </c>
      <c r="R16">
        <v>0</v>
      </c>
      <c r="S16">
        <v>4997.3</v>
      </c>
      <c r="T16">
        <v>5.8973052388293796</v>
      </c>
      <c r="U16">
        <v>736.81658932464904</v>
      </c>
      <c r="V16">
        <v>-0.289444473632961</v>
      </c>
      <c r="W16">
        <v>0.204431476945555</v>
      </c>
      <c r="Y16">
        <f t="shared" si="11"/>
        <v>8</v>
      </c>
      <c r="Z16" s="2">
        <v>-8.5558594714249504E-12</v>
      </c>
      <c r="AA16">
        <v>-78.826795768887706</v>
      </c>
      <c r="AB16">
        <v>0</v>
      </c>
      <c r="AC16">
        <v>5013.3999999999996</v>
      </c>
      <c r="AD16">
        <v>5.3232042311122303</v>
      </c>
      <c r="AE16">
        <v>739.68484731780597</v>
      </c>
      <c r="AF16">
        <v>-0.51290863007570497</v>
      </c>
      <c r="AG16">
        <v>9.8090731233719794E-2</v>
      </c>
      <c r="AI16">
        <f>AC100</f>
        <v>60010</v>
      </c>
      <c r="AJ16">
        <v>2.5659999999999999E-2</v>
      </c>
      <c r="AK16">
        <f t="shared" si="1"/>
        <v>12.83</v>
      </c>
      <c r="AL16">
        <f>Y100</f>
        <v>92</v>
      </c>
      <c r="AN16">
        <v>4.1393184553052</v>
      </c>
      <c r="AO16">
        <v>-80.010681544685596</v>
      </c>
      <c r="AP16">
        <v>0</v>
      </c>
      <c r="AQ16">
        <v>5013.3999999999996</v>
      </c>
      <c r="AR16">
        <v>5.8538802984867901</v>
      </c>
      <c r="AS16">
        <v>733.59424423635198</v>
      </c>
      <c r="AT16">
        <v>-0.32356489501406499</v>
      </c>
      <c r="AU16">
        <v>0.220419912415626</v>
      </c>
      <c r="AX16">
        <v>6.5255000000000001E-3</v>
      </c>
      <c r="AY16">
        <v>5.1694999999999996E-3</v>
      </c>
      <c r="AZ16">
        <v>2513</v>
      </c>
      <c r="BA16">
        <f t="shared" si="3"/>
        <v>6.5255000000000001</v>
      </c>
      <c r="BB16">
        <f t="shared" si="3"/>
        <v>5.1694999999999993</v>
      </c>
      <c r="BC16">
        <f t="shared" si="4"/>
        <v>0.79219983143054162</v>
      </c>
      <c r="BD16">
        <f t="shared" si="5"/>
        <v>5.7304969906148235</v>
      </c>
      <c r="BF16" s="2">
        <v>6.5256999999999997E-3</v>
      </c>
      <c r="BG16" s="2">
        <v>5.1744E-3</v>
      </c>
      <c r="BH16">
        <v>2529</v>
      </c>
      <c r="BI16">
        <f t="shared" si="6"/>
        <v>6.5256999999999996</v>
      </c>
      <c r="BJ16">
        <f t="shared" si="7"/>
        <v>5.1744000000000003</v>
      </c>
      <c r="BK16">
        <f t="shared" si="8"/>
        <v>0.79292642934857571</v>
      </c>
      <c r="BL16">
        <f t="shared" si="9"/>
        <v>5.7339003168313782</v>
      </c>
      <c r="BN16">
        <f t="shared" si="12"/>
        <v>8</v>
      </c>
      <c r="BO16" s="2">
        <v>-8.5507230636328003E-12</v>
      </c>
      <c r="BP16">
        <v>-78.7795034179331</v>
      </c>
      <c r="BQ16">
        <v>0</v>
      </c>
      <c r="BR16">
        <v>5000</v>
      </c>
      <c r="BS16">
        <v>5.3704965820668402</v>
      </c>
      <c r="BT16">
        <v>748.73247581761302</v>
      </c>
      <c r="BU16">
        <v>-0.72157003677925902</v>
      </c>
      <c r="BV16">
        <v>6.5090076679984593E-2</v>
      </c>
      <c r="BX16">
        <f>BR100</f>
        <v>60000</v>
      </c>
      <c r="BY16">
        <v>3.39E-2</v>
      </c>
      <c r="BZ16">
        <f t="shared" si="2"/>
        <v>16.95</v>
      </c>
      <c r="CA16">
        <f>BN100</f>
        <v>92</v>
      </c>
      <c r="CC16">
        <v>4.2058161470289903</v>
      </c>
      <c r="CD16">
        <v>-79.9441838529618</v>
      </c>
      <c r="CE16">
        <v>0</v>
      </c>
      <c r="CF16">
        <v>5000</v>
      </c>
      <c r="CG16">
        <v>5.9479222359890596</v>
      </c>
      <c r="CH16">
        <v>739.11430907464103</v>
      </c>
      <c r="CI16">
        <v>-0.27781889828012502</v>
      </c>
      <c r="CJ16">
        <v>0.23791643586114</v>
      </c>
      <c r="CM16">
        <v>7.8954000000000003E-3</v>
      </c>
      <c r="CN16">
        <v>6.3356999999999997E-3</v>
      </c>
      <c r="CO16">
        <v>0.78079848149999997</v>
      </c>
      <c r="CP16">
        <v>0.8015236698</v>
      </c>
      <c r="CQ16">
        <v>0.1</v>
      </c>
      <c r="CR16">
        <v>0.1</v>
      </c>
      <c r="CS16">
        <v>0.1</v>
      </c>
      <c r="CT16">
        <v>0.1</v>
      </c>
      <c r="CU16" s="2">
        <v>29.63</v>
      </c>
      <c r="CV16" s="2">
        <v>27.24</v>
      </c>
      <c r="CW16" s="2">
        <v>1.6119999999999999E-7</v>
      </c>
      <c r="CX16" s="2">
        <v>1.2660000000000001E-7</v>
      </c>
      <c r="CY16">
        <v>17653</v>
      </c>
      <c r="CZ16">
        <v>267.7</v>
      </c>
      <c r="DA16">
        <v>0.1</v>
      </c>
      <c r="DB16">
        <v>1</v>
      </c>
      <c r="DC16">
        <v>2</v>
      </c>
      <c r="DD16">
        <v>17653</v>
      </c>
      <c r="DE16">
        <f t="shared" si="13"/>
        <v>7.8954000000000004</v>
      </c>
      <c r="DF16">
        <f t="shared" si="14"/>
        <v>6.3356999999999992</v>
      </c>
      <c r="DG16">
        <f t="shared" si="15"/>
        <v>6.9882349268498691</v>
      </c>
      <c r="DK16" s="11"/>
      <c r="EI16" s="11"/>
      <c r="FG16" s="11"/>
      <c r="GE16" s="11"/>
    </row>
    <row r="17" spans="1:187" x14ac:dyDescent="0.25">
      <c r="A17">
        <f t="shared" si="10"/>
        <v>9</v>
      </c>
      <c r="B17" s="2">
        <v>-8.5422391816330996E-12</v>
      </c>
      <c r="C17">
        <v>-78.701367863434996</v>
      </c>
      <c r="D17">
        <v>0</v>
      </c>
      <c r="E17">
        <v>6000.1</v>
      </c>
      <c r="F17">
        <v>5.4486321365649397</v>
      </c>
      <c r="G17">
        <v>746.99716168781003</v>
      </c>
      <c r="H17">
        <v>-0.27880839768704502</v>
      </c>
      <c r="I17">
        <v>7.5545169888041594E-2</v>
      </c>
      <c r="K17">
        <f>E108</f>
        <v>64989</v>
      </c>
      <c r="L17">
        <v>3.3000000000000002E-2</v>
      </c>
      <c r="M17">
        <f t="shared" si="0"/>
        <v>16.5</v>
      </c>
      <c r="N17">
        <v>100</v>
      </c>
      <c r="P17">
        <v>4.2277374854427299</v>
      </c>
      <c r="Q17">
        <v>-79.922262514548095</v>
      </c>
      <c r="R17">
        <v>0</v>
      </c>
      <c r="S17">
        <v>6000.1</v>
      </c>
      <c r="T17">
        <v>5.9789236900791503</v>
      </c>
      <c r="U17">
        <v>743.14703420290596</v>
      </c>
      <c r="V17">
        <v>-0.31560925519497202</v>
      </c>
      <c r="W17">
        <v>0.25726234573755902</v>
      </c>
      <c r="Y17">
        <f t="shared" si="11"/>
        <v>9</v>
      </c>
      <c r="Z17" s="2">
        <v>-8.5480261107287394E-12</v>
      </c>
      <c r="AA17">
        <v>-78.754671132770795</v>
      </c>
      <c r="AB17">
        <v>0</v>
      </c>
      <c r="AC17">
        <v>6014.6</v>
      </c>
      <c r="AD17">
        <v>5.3953288672291499</v>
      </c>
      <c r="AE17">
        <v>744.14034853617898</v>
      </c>
      <c r="AF17">
        <v>-0.80816706229317403</v>
      </c>
      <c r="AG17">
        <v>0.10525843953785</v>
      </c>
      <c r="AI17">
        <f>AC108</f>
        <v>65008</v>
      </c>
      <c r="AJ17">
        <v>2.9100000000000001E-2</v>
      </c>
      <c r="AK17">
        <f t="shared" si="1"/>
        <v>14.55</v>
      </c>
      <c r="AL17">
        <v>100</v>
      </c>
      <c r="AN17">
        <v>4.1901716620939098</v>
      </c>
      <c r="AO17">
        <v>-79.959828337896894</v>
      </c>
      <c r="AP17">
        <v>0</v>
      </c>
      <c r="AQ17">
        <v>6014.6</v>
      </c>
      <c r="AR17">
        <v>5.9257975932175402</v>
      </c>
      <c r="AS17">
        <v>739.01711791500497</v>
      </c>
      <c r="AT17">
        <v>-5.9851944814784203E-2</v>
      </c>
      <c r="AU17">
        <v>0.18687355537294301</v>
      </c>
      <c r="AX17">
        <v>6.5582000000000001E-3</v>
      </c>
      <c r="AY17">
        <v>5.1938000000000002E-3</v>
      </c>
      <c r="AZ17">
        <v>2825</v>
      </c>
      <c r="BA17">
        <f t="shared" si="3"/>
        <v>6.5582000000000003</v>
      </c>
      <c r="BB17">
        <f t="shared" si="3"/>
        <v>5.1938000000000004</v>
      </c>
      <c r="BC17">
        <f t="shared" si="4"/>
        <v>0.79195510963374105</v>
      </c>
      <c r="BD17">
        <f t="shared" si="5"/>
        <v>5.758119850908888</v>
      </c>
      <c r="BF17" s="2">
        <v>6.5583999999999998E-3</v>
      </c>
      <c r="BG17" s="2">
        <v>5.1990999999999999E-3</v>
      </c>
      <c r="BH17">
        <v>2839</v>
      </c>
      <c r="BI17">
        <f t="shared" si="6"/>
        <v>6.5583999999999998</v>
      </c>
      <c r="BJ17">
        <f t="shared" si="7"/>
        <v>5.1990999999999996</v>
      </c>
      <c r="BK17">
        <f t="shared" si="8"/>
        <v>0.79273908270309823</v>
      </c>
      <c r="BL17">
        <f t="shared" si="9"/>
        <v>5.7617965709499819</v>
      </c>
      <c r="BN17">
        <f t="shared" si="12"/>
        <v>9</v>
      </c>
      <c r="BO17" s="2">
        <v>-8.5416225416475001E-12</v>
      </c>
      <c r="BP17">
        <v>-78.695577775252104</v>
      </c>
      <c r="BQ17">
        <v>0</v>
      </c>
      <c r="BR17">
        <v>6000</v>
      </c>
      <c r="BS17">
        <v>5.4544222247478702</v>
      </c>
      <c r="BT17">
        <v>755.24</v>
      </c>
      <c r="BU17">
        <v>-0.60836290005618698</v>
      </c>
      <c r="BV17">
        <v>0.106864082315358</v>
      </c>
      <c r="CC17">
        <v>4.2716912057421803</v>
      </c>
      <c r="CD17">
        <v>-79.878308794248596</v>
      </c>
      <c r="CE17">
        <v>0</v>
      </c>
      <c r="CF17">
        <v>6000</v>
      </c>
      <c r="CG17">
        <v>6.0410836374433998</v>
      </c>
      <c r="CH17">
        <v>745.75173952950195</v>
      </c>
      <c r="CI17">
        <v>-0.197728889885535</v>
      </c>
      <c r="CJ17">
        <v>0.247648252941786</v>
      </c>
      <c r="CM17">
        <v>8.2903000000000004E-3</v>
      </c>
      <c r="CN17">
        <v>6.6458999999999997E-3</v>
      </c>
      <c r="CO17">
        <v>0.78961151789999995</v>
      </c>
      <c r="CP17">
        <v>0.80622299659999996</v>
      </c>
      <c r="CQ17">
        <v>0.1</v>
      </c>
      <c r="CR17">
        <v>0.1</v>
      </c>
      <c r="CS17">
        <v>0.1</v>
      </c>
      <c r="CT17">
        <v>0.1</v>
      </c>
      <c r="CU17" s="2">
        <v>30.7</v>
      </c>
      <c r="CV17" s="2">
        <v>28.07</v>
      </c>
      <c r="CW17" s="2">
        <v>1.786E-7</v>
      </c>
      <c r="CX17" s="2">
        <v>1.3790000000000001E-7</v>
      </c>
      <c r="CY17">
        <v>20103</v>
      </c>
      <c r="CZ17">
        <v>267.7</v>
      </c>
      <c r="DA17">
        <v>0.1</v>
      </c>
      <c r="DB17">
        <v>1</v>
      </c>
      <c r="DC17">
        <v>2</v>
      </c>
      <c r="DD17">
        <v>20103</v>
      </c>
      <c r="DE17">
        <f t="shared" si="13"/>
        <v>8.2903000000000002</v>
      </c>
      <c r="DF17">
        <f t="shared" si="14"/>
        <v>6.6459000000000001</v>
      </c>
      <c r="DG17">
        <f t="shared" si="15"/>
        <v>7.3332709006287029</v>
      </c>
      <c r="DK17" s="11"/>
      <c r="EI17" s="11"/>
      <c r="FG17" s="11"/>
      <c r="GE17" s="11"/>
    </row>
    <row r="18" spans="1:187" x14ac:dyDescent="0.25">
      <c r="A18">
        <f t="shared" si="10"/>
        <v>10</v>
      </c>
      <c r="B18" s="2">
        <v>-8.5331860934928505E-12</v>
      </c>
      <c r="C18">
        <v>-78.617962487691003</v>
      </c>
      <c r="D18">
        <v>0</v>
      </c>
      <c r="E18">
        <v>7002.7</v>
      </c>
      <c r="F18">
        <v>5.5320375123089596</v>
      </c>
      <c r="G18">
        <v>752.20495822904695</v>
      </c>
      <c r="H18">
        <v>-0.36788474744576899</v>
      </c>
      <c r="I18">
        <v>8.2389261093883406E-2</v>
      </c>
      <c r="P18">
        <v>4.28716914142273</v>
      </c>
      <c r="Q18">
        <v>-79.862830858568103</v>
      </c>
      <c r="R18">
        <v>0</v>
      </c>
      <c r="S18">
        <v>7002.7</v>
      </c>
      <c r="T18">
        <v>6.0629727440003496</v>
      </c>
      <c r="U18">
        <v>749.55799421583799</v>
      </c>
      <c r="V18">
        <v>-0.42292726185954199</v>
      </c>
      <c r="W18">
        <v>0.20809635415363101</v>
      </c>
      <c r="Y18">
        <f t="shared" si="11"/>
        <v>10</v>
      </c>
      <c r="Z18" s="2">
        <v>-8.5400572247609693E-12</v>
      </c>
      <c r="AA18">
        <v>-78.681265592962305</v>
      </c>
      <c r="AB18">
        <v>0</v>
      </c>
      <c r="AC18">
        <v>7010.6</v>
      </c>
      <c r="AD18">
        <v>5.4687344070376698</v>
      </c>
      <c r="AE18">
        <v>748.53240511848003</v>
      </c>
      <c r="AF18">
        <v>-0.63361224511278902</v>
      </c>
      <c r="AG18">
        <v>0.119502594119406</v>
      </c>
      <c r="AN18">
        <v>4.24211754944674</v>
      </c>
      <c r="AO18">
        <v>-79.907882450544093</v>
      </c>
      <c r="AP18">
        <v>0</v>
      </c>
      <c r="AQ18">
        <v>7010.6</v>
      </c>
      <c r="AR18">
        <v>5.99926017162141</v>
      </c>
      <c r="AS18">
        <v>744.75939656135904</v>
      </c>
      <c r="AT18">
        <v>-0.25237251481016398</v>
      </c>
      <c r="AU18">
        <v>0.18071617255682801</v>
      </c>
      <c r="AX18">
        <v>6.5910999999999999E-3</v>
      </c>
      <c r="AY18">
        <v>5.2183999999999998E-3</v>
      </c>
      <c r="AZ18">
        <v>3137</v>
      </c>
      <c r="BA18">
        <f t="shared" si="3"/>
        <v>6.5911</v>
      </c>
      <c r="BB18">
        <f t="shared" si="3"/>
        <v>5.2183999999999999</v>
      </c>
      <c r="BC18">
        <f t="shared" si="4"/>
        <v>0.79173430838555026</v>
      </c>
      <c r="BD18">
        <f t="shared" si="5"/>
        <v>5.7860144398100308</v>
      </c>
      <c r="BF18" s="2">
        <v>6.5912999999999996E-3</v>
      </c>
      <c r="BG18" s="2">
        <v>5.2239000000000001E-3</v>
      </c>
      <c r="BH18">
        <v>3148</v>
      </c>
      <c r="BI18">
        <f t="shared" si="6"/>
        <v>6.5912999999999995</v>
      </c>
      <c r="BJ18">
        <f t="shared" si="7"/>
        <v>5.2239000000000004</v>
      </c>
      <c r="BK18">
        <f t="shared" si="8"/>
        <v>0.79254471803741311</v>
      </c>
      <c r="BL18">
        <f t="shared" si="9"/>
        <v>5.7898284502434931</v>
      </c>
      <c r="BN18">
        <f t="shared" si="12"/>
        <v>10</v>
      </c>
      <c r="BO18" s="2">
        <v>-8.5322645216462298E-12</v>
      </c>
      <c r="BP18">
        <v>-78.609454672230299</v>
      </c>
      <c r="BQ18">
        <v>0</v>
      </c>
      <c r="BR18">
        <v>7000</v>
      </c>
      <c r="BS18">
        <v>5.5405453277696601</v>
      </c>
      <c r="BT18">
        <v>761.68567641031996</v>
      </c>
      <c r="BU18">
        <v>-0.40066402057481998</v>
      </c>
      <c r="BV18">
        <v>4.8694440287766101E-2</v>
      </c>
      <c r="CC18">
        <v>4.3395711831838897</v>
      </c>
      <c r="CD18">
        <v>-79.810428816806905</v>
      </c>
      <c r="CE18">
        <v>0</v>
      </c>
      <c r="CF18">
        <v>7000</v>
      </c>
      <c r="CG18">
        <v>6.1370804221550204</v>
      </c>
      <c r="CH18">
        <v>752.72648645347203</v>
      </c>
      <c r="CI18">
        <v>-0.30687540578506001</v>
      </c>
      <c r="CJ18">
        <v>0.19000229853255199</v>
      </c>
      <c r="CM18">
        <v>8.7048000000000004E-3</v>
      </c>
      <c r="CN18">
        <v>6.966E-3</v>
      </c>
      <c r="CO18">
        <v>0.79849687609999997</v>
      </c>
      <c r="CP18">
        <v>0.81147883870000004</v>
      </c>
      <c r="CQ18">
        <v>0.1</v>
      </c>
      <c r="CR18">
        <v>0.1</v>
      </c>
      <c r="CS18">
        <v>0.1</v>
      </c>
      <c r="CT18">
        <v>0.1</v>
      </c>
      <c r="CU18" s="2">
        <v>31.81</v>
      </c>
      <c r="CV18" s="2">
        <v>28.92</v>
      </c>
      <c r="CW18" s="2">
        <v>1.9789999999999999E-7</v>
      </c>
      <c r="CX18" s="2">
        <v>1.504E-7</v>
      </c>
      <c r="CY18">
        <v>22424</v>
      </c>
      <c r="CZ18">
        <v>267.7</v>
      </c>
      <c r="DA18">
        <v>0.1</v>
      </c>
      <c r="DB18">
        <v>1</v>
      </c>
      <c r="DC18">
        <v>2</v>
      </c>
      <c r="DD18">
        <v>22424</v>
      </c>
      <c r="DE18">
        <f t="shared" si="13"/>
        <v>8.7048000000000005</v>
      </c>
      <c r="DF18">
        <f t="shared" si="14"/>
        <v>6.9660000000000002</v>
      </c>
      <c r="DG18">
        <f t="shared" si="15"/>
        <v>7.6917289853586386</v>
      </c>
      <c r="DK18" s="11"/>
      <c r="EI18" s="11"/>
      <c r="FG18" s="11"/>
      <c r="GE18" s="11"/>
    </row>
    <row r="19" spans="1:187" x14ac:dyDescent="0.25">
      <c r="A19">
        <f t="shared" si="10"/>
        <v>11</v>
      </c>
      <c r="B19" s="2">
        <v>-8.5239297174452507E-12</v>
      </c>
      <c r="C19">
        <v>-78.532790609381706</v>
      </c>
      <c r="D19">
        <v>0</v>
      </c>
      <c r="E19">
        <v>8005.7</v>
      </c>
      <c r="F19">
        <v>5.6172093906182896</v>
      </c>
      <c r="G19">
        <v>757.64903301408197</v>
      </c>
      <c r="H19">
        <v>-0.43150565919897899</v>
      </c>
      <c r="I19">
        <v>4.5765379147865499E-2</v>
      </c>
      <c r="P19">
        <v>4.3479737427694696</v>
      </c>
      <c r="Q19">
        <v>-79.802026257221399</v>
      </c>
      <c r="R19">
        <v>0</v>
      </c>
      <c r="S19">
        <v>8005.7</v>
      </c>
      <c r="T19">
        <v>6.1489634358796099</v>
      </c>
      <c r="U19">
        <v>755.80773585015902</v>
      </c>
      <c r="V19">
        <v>-0.30438229887387602</v>
      </c>
      <c r="W19">
        <v>0.16085065192730599</v>
      </c>
      <c r="Y19">
        <f t="shared" si="11"/>
        <v>11</v>
      </c>
      <c r="Z19" s="2">
        <v>-8.5319528135216402E-12</v>
      </c>
      <c r="AA19">
        <v>-78.606614992346294</v>
      </c>
      <c r="AB19">
        <v>0</v>
      </c>
      <c r="AC19">
        <v>8004.3</v>
      </c>
      <c r="AD19">
        <v>5.5433850076536304</v>
      </c>
      <c r="AE19">
        <v>752.98820216354795</v>
      </c>
      <c r="AF19">
        <v>-0.54044967435997504</v>
      </c>
      <c r="AG19">
        <v>2.08400789396662E-2</v>
      </c>
      <c r="AN19">
        <v>4.2953778078062097</v>
      </c>
      <c r="AO19">
        <v>-79.854622192184607</v>
      </c>
      <c r="AP19">
        <v>0</v>
      </c>
      <c r="AQ19">
        <v>8004.3</v>
      </c>
      <c r="AR19">
        <v>6.0745815513288699</v>
      </c>
      <c r="AS19">
        <v>749.96879996621499</v>
      </c>
      <c r="AT19">
        <v>-0.20713555032501299</v>
      </c>
      <c r="AU19">
        <v>0.123654390269964</v>
      </c>
      <c r="AX19">
        <v>6.6241E-3</v>
      </c>
      <c r="AY19">
        <v>5.2430000000000003E-3</v>
      </c>
      <c r="AZ19">
        <v>3448</v>
      </c>
      <c r="BA19">
        <f t="shared" si="3"/>
        <v>6.6241000000000003</v>
      </c>
      <c r="BB19">
        <f t="shared" si="3"/>
        <v>5.2430000000000003</v>
      </c>
      <c r="BC19">
        <f t="shared" si="4"/>
        <v>0.79150375145302754</v>
      </c>
      <c r="BD19">
        <f t="shared" si="5"/>
        <v>5.8139425192124827</v>
      </c>
      <c r="BF19" s="2">
        <v>6.6242999999999996E-3</v>
      </c>
      <c r="BG19" s="2">
        <v>5.2487999999999996E-3</v>
      </c>
      <c r="BH19">
        <v>3455</v>
      </c>
      <c r="BI19">
        <f t="shared" si="6"/>
        <v>6.6242999999999999</v>
      </c>
      <c r="BJ19">
        <f t="shared" si="7"/>
        <v>5.2487999999999992</v>
      </c>
      <c r="BK19">
        <f t="shared" si="8"/>
        <v>0.79235541868574788</v>
      </c>
      <c r="BL19">
        <f t="shared" si="9"/>
        <v>5.8179620512098715</v>
      </c>
      <c r="BN19">
        <f t="shared" si="12"/>
        <v>11</v>
      </c>
      <c r="BO19" s="2">
        <v>-8.5226625561561599E-12</v>
      </c>
      <c r="BP19">
        <v>-78.521110377217695</v>
      </c>
      <c r="BQ19">
        <v>0</v>
      </c>
      <c r="BR19">
        <v>8000</v>
      </c>
      <c r="BS19">
        <v>5.62888962278228</v>
      </c>
      <c r="BT19">
        <v>768.46572944595903</v>
      </c>
      <c r="BU19">
        <v>-0.59109679798798598</v>
      </c>
      <c r="BV19">
        <v>0.11030535689304399</v>
      </c>
      <c r="CC19">
        <v>4.4091704205272402</v>
      </c>
      <c r="CD19">
        <v>-79.740829579463593</v>
      </c>
      <c r="CE19">
        <v>0</v>
      </c>
      <c r="CF19">
        <v>8000</v>
      </c>
      <c r="CG19">
        <v>6.2355086075368398</v>
      </c>
      <c r="CH19">
        <v>759.89260418834203</v>
      </c>
      <c r="CI19">
        <v>-0.316303992132348</v>
      </c>
      <c r="CJ19">
        <v>0.21517303158668399</v>
      </c>
      <c r="CM19">
        <v>9.1401E-3</v>
      </c>
      <c r="CN19">
        <v>7.2969000000000003E-3</v>
      </c>
      <c r="CO19">
        <v>0.80752140390000005</v>
      </c>
      <c r="CP19">
        <v>0.81728692560000005</v>
      </c>
      <c r="CQ19">
        <v>0.1</v>
      </c>
      <c r="CR19">
        <v>0.1</v>
      </c>
      <c r="CS19">
        <v>0.1</v>
      </c>
      <c r="CT19">
        <v>0.1</v>
      </c>
      <c r="CU19" s="2">
        <v>32.97</v>
      </c>
      <c r="CV19" s="2">
        <v>29.81</v>
      </c>
      <c r="CW19" s="2">
        <v>2.192E-7</v>
      </c>
      <c r="CX19" s="2">
        <v>1.6409999999999999E-7</v>
      </c>
      <c r="CY19">
        <v>24624</v>
      </c>
      <c r="CZ19">
        <v>267.7</v>
      </c>
      <c r="DA19">
        <v>0.1</v>
      </c>
      <c r="DB19">
        <v>1</v>
      </c>
      <c r="DC19">
        <v>2</v>
      </c>
      <c r="DD19">
        <v>24624</v>
      </c>
      <c r="DE19">
        <f t="shared" si="13"/>
        <v>9.1401000000000003</v>
      </c>
      <c r="DF19">
        <f t="shared" si="14"/>
        <v>7.2968999999999999</v>
      </c>
      <c r="DG19">
        <f t="shared" si="15"/>
        <v>8.0646074521998479</v>
      </c>
      <c r="DK19" s="11"/>
      <c r="EI19" s="11"/>
      <c r="FG19" s="11"/>
      <c r="GE19" s="11"/>
    </row>
    <row r="20" spans="1:187" x14ac:dyDescent="0.25">
      <c r="A20">
        <f t="shared" si="10"/>
        <v>12</v>
      </c>
      <c r="B20" s="2">
        <v>-8.5144768297538894E-12</v>
      </c>
      <c r="C20">
        <v>-78.445781401605402</v>
      </c>
      <c r="D20">
        <v>0</v>
      </c>
      <c r="E20">
        <v>9006.7000000000007</v>
      </c>
      <c r="F20">
        <v>5.7042185983945597</v>
      </c>
      <c r="G20">
        <v>762.99394929274104</v>
      </c>
      <c r="H20">
        <v>-0.248635981791932</v>
      </c>
      <c r="I20">
        <v>0.10880741339137</v>
      </c>
      <c r="P20">
        <v>4.4102738035067199</v>
      </c>
      <c r="Q20">
        <v>-79.739726196484099</v>
      </c>
      <c r="R20">
        <v>0</v>
      </c>
      <c r="S20">
        <v>9006.7000000000007</v>
      </c>
      <c r="T20">
        <v>6.2370690267109001</v>
      </c>
      <c r="U20">
        <v>762.47290221257504</v>
      </c>
      <c r="V20">
        <v>-0.35690848676667303</v>
      </c>
      <c r="W20">
        <v>0.26645057946585199</v>
      </c>
      <c r="Y20">
        <f t="shared" si="11"/>
        <v>12</v>
      </c>
      <c r="Z20" s="2">
        <v>-8.5236857719564398E-12</v>
      </c>
      <c r="AA20">
        <v>-78.5306094689643</v>
      </c>
      <c r="AB20">
        <v>0</v>
      </c>
      <c r="AC20">
        <v>9007.2999999999902</v>
      </c>
      <c r="AD20">
        <v>5.6193905310356396</v>
      </c>
      <c r="AE20">
        <v>757.73</v>
      </c>
      <c r="AF20">
        <v>-0.40339010511662099</v>
      </c>
      <c r="AG20">
        <v>6.44043343309771E-2</v>
      </c>
      <c r="AN20">
        <v>4.3495889322917902</v>
      </c>
      <c r="AO20">
        <v>-79.800411067699002</v>
      </c>
      <c r="AP20">
        <v>0</v>
      </c>
      <c r="AQ20">
        <v>9007.2999999999902</v>
      </c>
      <c r="AR20">
        <v>6.1512476588078702</v>
      </c>
      <c r="AS20">
        <v>756.02971865256097</v>
      </c>
      <c r="AT20">
        <v>-0.41409464070150498</v>
      </c>
      <c r="AU20">
        <v>0.23626922895321401</v>
      </c>
      <c r="AX20">
        <v>6.6572999999999997E-3</v>
      </c>
      <c r="AY20">
        <v>5.2678999999999998E-3</v>
      </c>
      <c r="AZ20">
        <v>3759</v>
      </c>
      <c r="BA20">
        <f t="shared" si="3"/>
        <v>6.6572999999999993</v>
      </c>
      <c r="BB20">
        <f t="shared" si="3"/>
        <v>5.2679</v>
      </c>
      <c r="BC20">
        <f t="shared" si="4"/>
        <v>0.79129677196461035</v>
      </c>
      <c r="BD20">
        <f t="shared" si="5"/>
        <v>5.8421424287668513</v>
      </c>
      <c r="BF20" s="2">
        <v>6.6573999999999999E-3</v>
      </c>
      <c r="BG20" s="2">
        <v>5.2737000000000001E-3</v>
      </c>
      <c r="BH20">
        <v>3761</v>
      </c>
      <c r="BI20">
        <f t="shared" si="6"/>
        <v>6.6574</v>
      </c>
      <c r="BJ20">
        <f t="shared" si="7"/>
        <v>5.2736999999999998</v>
      </c>
      <c r="BK20">
        <f t="shared" si="8"/>
        <v>0.79215609697479494</v>
      </c>
      <c r="BL20">
        <f t="shared" si="9"/>
        <v>5.8461292769510314</v>
      </c>
      <c r="BN20">
        <f t="shared" si="12"/>
        <v>12</v>
      </c>
      <c r="BO20" s="2">
        <v>-8.5128030926501198E-12</v>
      </c>
      <c r="BP20">
        <v>-78.430397318265307</v>
      </c>
      <c r="BQ20">
        <v>0</v>
      </c>
      <c r="BR20">
        <v>9000</v>
      </c>
      <c r="BS20">
        <v>5.7196026817346404</v>
      </c>
      <c r="BT20">
        <v>775.424270553376</v>
      </c>
      <c r="BU20">
        <v>-0.45853886086276602</v>
      </c>
      <c r="BV20">
        <v>7.1538423059675504E-2</v>
      </c>
      <c r="CC20">
        <v>4.4806932370589498</v>
      </c>
      <c r="CD20">
        <v>-79.669306762931896</v>
      </c>
      <c r="CE20">
        <v>0</v>
      </c>
      <c r="CF20">
        <v>9000</v>
      </c>
      <c r="CG20">
        <v>6.3366571446950903</v>
      </c>
      <c r="CH20">
        <v>767.02761202682302</v>
      </c>
      <c r="CI20">
        <v>-0.22667721150497899</v>
      </c>
      <c r="CJ20">
        <v>0.25557684002984798</v>
      </c>
      <c r="CM20">
        <v>9.2224999999999998E-3</v>
      </c>
      <c r="CN20">
        <v>7.3585999999999999E-3</v>
      </c>
      <c r="CO20">
        <v>0.80752140390000005</v>
      </c>
      <c r="CP20">
        <v>0.81728692560000005</v>
      </c>
      <c r="CQ20">
        <v>0.5</v>
      </c>
      <c r="CR20">
        <v>0.5</v>
      </c>
      <c r="CS20">
        <v>0.5</v>
      </c>
      <c r="CT20">
        <v>0.5</v>
      </c>
      <c r="CU20" s="2">
        <v>18.399999999999999</v>
      </c>
      <c r="CV20" s="2">
        <v>16.63</v>
      </c>
      <c r="CW20" s="2">
        <v>4.2909999999999998E-8</v>
      </c>
      <c r="CX20" s="2">
        <v>3.2089999999999998E-8</v>
      </c>
      <c r="CY20">
        <v>25000</v>
      </c>
      <c r="CZ20">
        <v>267.7</v>
      </c>
      <c r="DA20">
        <v>0.5</v>
      </c>
      <c r="DB20">
        <v>1</v>
      </c>
      <c r="DC20">
        <v>2</v>
      </c>
      <c r="DD20">
        <v>25000</v>
      </c>
      <c r="DE20">
        <f t="shared" si="13"/>
        <v>9.2225000000000001</v>
      </c>
      <c r="DF20">
        <f t="shared" si="14"/>
        <v>7.3586</v>
      </c>
      <c r="DG20">
        <f t="shared" si="15"/>
        <v>8.1345546288169395</v>
      </c>
      <c r="DK20" s="11"/>
      <c r="EI20" s="11"/>
      <c r="FG20" s="11"/>
      <c r="GE20" s="11"/>
    </row>
    <row r="21" spans="1:187" x14ac:dyDescent="0.25">
      <c r="A21">
        <f t="shared" si="10"/>
        <v>13</v>
      </c>
      <c r="B21" s="2">
        <v>-8.5096521300863306E-12</v>
      </c>
      <c r="C21">
        <v>-78.401351889185406</v>
      </c>
      <c r="D21">
        <v>0</v>
      </c>
      <c r="E21">
        <v>9507.4</v>
      </c>
      <c r="F21">
        <v>5.7486481108145302</v>
      </c>
      <c r="G21">
        <v>765.97787042171501</v>
      </c>
      <c r="H21">
        <v>-0.245325192177</v>
      </c>
      <c r="I21">
        <v>0.16003440376594999</v>
      </c>
      <c r="P21">
        <v>4.4422298372588598</v>
      </c>
      <c r="Q21">
        <v>-79.707770162732004</v>
      </c>
      <c r="R21">
        <v>0</v>
      </c>
      <c r="S21">
        <v>9507.4</v>
      </c>
      <c r="T21">
        <v>6.2822616830428304</v>
      </c>
      <c r="U21">
        <v>765.96406078251505</v>
      </c>
      <c r="V21">
        <v>-0.247503125690757</v>
      </c>
      <c r="W21">
        <v>0.211425796602809</v>
      </c>
      <c r="Y21">
        <f t="shared" si="11"/>
        <v>13</v>
      </c>
      <c r="Z21" s="2">
        <v>-8.5194777122744805E-12</v>
      </c>
      <c r="AA21">
        <v>-78.491890909918993</v>
      </c>
      <c r="AB21">
        <v>0</v>
      </c>
      <c r="AC21">
        <v>9508.4</v>
      </c>
      <c r="AD21">
        <v>5.6581090900809503</v>
      </c>
      <c r="AE21">
        <v>759.96514171180195</v>
      </c>
      <c r="AF21">
        <v>-0.38795325226607502</v>
      </c>
      <c r="AG21">
        <v>8.2390045676782098E-2</v>
      </c>
      <c r="AN21">
        <v>4.3773297872954897</v>
      </c>
      <c r="AO21">
        <v>-79.772670212695303</v>
      </c>
      <c r="AP21">
        <v>0</v>
      </c>
      <c r="AQ21">
        <v>9508.4</v>
      </c>
      <c r="AR21">
        <v>6.1904791521859304</v>
      </c>
      <c r="AS21">
        <v>759.14986056534497</v>
      </c>
      <c r="AT21">
        <v>-0.41707125744787299</v>
      </c>
      <c r="AU21">
        <v>0.16665051971098399</v>
      </c>
      <c r="AX21">
        <v>6.6905999999999997E-3</v>
      </c>
      <c r="AY21">
        <v>5.2928000000000003E-3</v>
      </c>
      <c r="AZ21">
        <v>4069</v>
      </c>
      <c r="BA21">
        <f t="shared" si="3"/>
        <v>6.6905999999999999</v>
      </c>
      <c r="BB21">
        <f t="shared" si="3"/>
        <v>5.2928000000000006</v>
      </c>
      <c r="BC21">
        <f t="shared" si="4"/>
        <v>0.79108002271844091</v>
      </c>
      <c r="BD21">
        <f t="shared" si="5"/>
        <v>5.8703758308895386</v>
      </c>
      <c r="BF21" s="2">
        <v>6.6908000000000002E-3</v>
      </c>
      <c r="BG21" s="2">
        <v>5.2986999999999999E-3</v>
      </c>
      <c r="BH21">
        <v>4066</v>
      </c>
      <c r="BI21">
        <f t="shared" si="6"/>
        <v>6.6908000000000003</v>
      </c>
      <c r="BJ21">
        <f t="shared" si="7"/>
        <v>5.2987000000000002</v>
      </c>
      <c r="BK21">
        <f t="shared" si="8"/>
        <v>0.79193818377473546</v>
      </c>
      <c r="BL21">
        <f t="shared" si="9"/>
        <v>5.8744659006538376</v>
      </c>
      <c r="BN21">
        <f t="shared" si="12"/>
        <v>13</v>
      </c>
      <c r="BO21" s="2">
        <v>-8.5077412237573297E-12</v>
      </c>
      <c r="BP21">
        <v>-78.383831038738407</v>
      </c>
      <c r="BQ21">
        <v>0</v>
      </c>
      <c r="BR21">
        <v>9500</v>
      </c>
      <c r="BS21">
        <v>5.7661689612615401</v>
      </c>
      <c r="BT21">
        <v>778.98854112724598</v>
      </c>
      <c r="BU21">
        <v>-0.54750564430219595</v>
      </c>
      <c r="BV21">
        <v>8.5834365888504696E-2</v>
      </c>
      <c r="CC21">
        <v>4.5174998120248304</v>
      </c>
      <c r="CD21">
        <v>-79.632500187966002</v>
      </c>
      <c r="CE21">
        <v>0</v>
      </c>
      <c r="CF21">
        <v>9500</v>
      </c>
      <c r="CG21">
        <v>6.38870950219634</v>
      </c>
      <c r="CH21">
        <v>770.79531364028503</v>
      </c>
      <c r="CI21">
        <v>-0.161051195199609</v>
      </c>
      <c r="CJ21">
        <v>0.24290629959997301</v>
      </c>
      <c r="CM21">
        <v>9.4371000000000003E-3</v>
      </c>
      <c r="CN21">
        <v>7.5189999999999996E-3</v>
      </c>
      <c r="CO21">
        <v>0.80752140390000005</v>
      </c>
      <c r="CP21">
        <v>0.81728692560000005</v>
      </c>
      <c r="CQ21">
        <v>0.1</v>
      </c>
      <c r="CR21">
        <v>0.1</v>
      </c>
      <c r="CS21">
        <v>0.1</v>
      </c>
      <c r="CT21">
        <v>0.1</v>
      </c>
      <c r="CU21" s="2">
        <v>33.5</v>
      </c>
      <c r="CV21" s="2">
        <v>30.26</v>
      </c>
      <c r="CW21" s="2">
        <v>2.2959999999999999E-7</v>
      </c>
      <c r="CX21" s="2">
        <v>1.7140000000000001E-7</v>
      </c>
      <c r="CY21">
        <v>30000</v>
      </c>
      <c r="CZ21">
        <v>267.7</v>
      </c>
      <c r="DA21">
        <v>0.1</v>
      </c>
      <c r="DB21">
        <v>1</v>
      </c>
      <c r="DC21">
        <v>3</v>
      </c>
      <c r="DD21">
        <v>30000</v>
      </c>
      <c r="DE21">
        <f t="shared" si="13"/>
        <v>9.4371000000000009</v>
      </c>
      <c r="DF21">
        <f t="shared" si="14"/>
        <v>7.5189999999999992</v>
      </c>
      <c r="DG21">
        <f t="shared" si="15"/>
        <v>8.3165188560778844</v>
      </c>
      <c r="DK21" s="11"/>
      <c r="EI21" s="11"/>
      <c r="FG21" s="11"/>
      <c r="GE21" s="11"/>
    </row>
    <row r="22" spans="1:187" x14ac:dyDescent="0.25">
      <c r="A22">
        <f t="shared" si="10"/>
        <v>14</v>
      </c>
      <c r="B22" s="2">
        <v>-8.5058303174283208E-12</v>
      </c>
      <c r="C22">
        <v>-78.366287243652494</v>
      </c>
      <c r="D22">
        <v>0</v>
      </c>
      <c r="E22">
        <v>9897.9</v>
      </c>
      <c r="F22">
        <v>5.7837127563474802</v>
      </c>
      <c r="G22">
        <v>768.37088572187997</v>
      </c>
      <c r="H22">
        <v>-0.376388981086552</v>
      </c>
      <c r="I22">
        <v>0.14770502664240201</v>
      </c>
      <c r="P22">
        <v>4.46748990482598</v>
      </c>
      <c r="Q22">
        <v>-79.682510095164801</v>
      </c>
      <c r="R22">
        <v>0</v>
      </c>
      <c r="S22">
        <v>9897.9</v>
      </c>
      <c r="T22">
        <v>6.3179848131827097</v>
      </c>
      <c r="U22">
        <v>768.72841704020595</v>
      </c>
      <c r="V22">
        <v>-0.246991736742942</v>
      </c>
      <c r="W22">
        <v>0.19090962045642501</v>
      </c>
      <c r="Y22">
        <f t="shared" si="11"/>
        <v>14</v>
      </c>
      <c r="Z22" s="2">
        <v>-8.5161776719119793E-12</v>
      </c>
      <c r="AA22">
        <v>-78.461422901186495</v>
      </c>
      <c r="AB22">
        <v>0</v>
      </c>
      <c r="AC22">
        <v>9899.2000000000007</v>
      </c>
      <c r="AD22">
        <v>5.6885770988134503</v>
      </c>
      <c r="AE22">
        <v>762.02595493136198</v>
      </c>
      <c r="AF22">
        <v>-0.43051004800422898</v>
      </c>
      <c r="AG22">
        <v>9.1908487862659594E-2</v>
      </c>
      <c r="AN22">
        <v>4.3992167910295601</v>
      </c>
      <c r="AO22">
        <v>-79.750783208961295</v>
      </c>
      <c r="AP22">
        <v>0</v>
      </c>
      <c r="AQ22">
        <v>9899.2000000000007</v>
      </c>
      <c r="AR22">
        <v>6.22143204970636</v>
      </c>
      <c r="AS22">
        <v>761.19153913787602</v>
      </c>
      <c r="AT22">
        <v>-0.36155522079975499</v>
      </c>
      <c r="AU22">
        <v>0.213813650452196</v>
      </c>
      <c r="AX22">
        <v>6.7241999999999996E-3</v>
      </c>
      <c r="AY22">
        <v>5.3179999999999998E-3</v>
      </c>
      <c r="AZ22">
        <v>4379</v>
      </c>
      <c r="BA22">
        <f t="shared" si="3"/>
        <v>6.7241999999999997</v>
      </c>
      <c r="BB22">
        <f t="shared" si="3"/>
        <v>5.3179999999999996</v>
      </c>
      <c r="BC22">
        <f t="shared" si="4"/>
        <v>0.79087475089973525</v>
      </c>
      <c r="BD22">
        <f t="shared" si="5"/>
        <v>5.8989149156745802</v>
      </c>
      <c r="BF22" s="2">
        <v>6.7242999999999999E-3</v>
      </c>
      <c r="BG22" s="2">
        <v>5.3238000000000001E-3</v>
      </c>
      <c r="BH22">
        <v>4370</v>
      </c>
      <c r="BI22">
        <f t="shared" si="6"/>
        <v>6.7242999999999995</v>
      </c>
      <c r="BJ22">
        <f t="shared" si="7"/>
        <v>5.3238000000000003</v>
      </c>
      <c r="BK22">
        <f t="shared" si="8"/>
        <v>0.79172553276921032</v>
      </c>
      <c r="BL22">
        <f t="shared" si="9"/>
        <v>5.9029041912029196</v>
      </c>
      <c r="BN22">
        <f t="shared" si="12"/>
        <v>14</v>
      </c>
      <c r="BO22" s="2">
        <v>-8.5037364519827098E-12</v>
      </c>
      <c r="BP22">
        <v>-78.347023829097296</v>
      </c>
      <c r="BQ22">
        <v>0</v>
      </c>
      <c r="BR22">
        <v>9890</v>
      </c>
      <c r="BS22">
        <v>5.8029761709026504</v>
      </c>
      <c r="BT22">
        <v>781.59534482809602</v>
      </c>
      <c r="BU22">
        <v>-0.781543620968842</v>
      </c>
      <c r="BV22">
        <v>6.9889965537024298E-2</v>
      </c>
      <c r="CC22">
        <v>4.5466240673273299</v>
      </c>
      <c r="CD22">
        <v>-79.603375932663496</v>
      </c>
      <c r="CE22">
        <v>0</v>
      </c>
      <c r="CF22">
        <v>9890</v>
      </c>
      <c r="CG22">
        <v>6.4298974190391496</v>
      </c>
      <c r="CH22">
        <v>773.73835846062605</v>
      </c>
      <c r="CI22">
        <v>-0.25164442108090401</v>
      </c>
      <c r="CJ22">
        <v>0.24296353369034901</v>
      </c>
      <c r="CM22">
        <v>9.9091000000000005E-3</v>
      </c>
      <c r="CN22">
        <v>7.8712999999999995E-3</v>
      </c>
      <c r="CO22">
        <v>0.82361520040000002</v>
      </c>
      <c r="CP22">
        <v>0.82694041510000005</v>
      </c>
      <c r="CQ22">
        <v>0.1</v>
      </c>
      <c r="CR22">
        <v>0.1</v>
      </c>
      <c r="CS22">
        <v>0.1</v>
      </c>
      <c r="CT22">
        <v>0.1</v>
      </c>
      <c r="CU22" s="2">
        <v>35.01</v>
      </c>
      <c r="CV22" s="2">
        <v>31.33</v>
      </c>
      <c r="CW22" s="2">
        <v>2.607E-7</v>
      </c>
      <c r="CX22" s="2">
        <v>1.8930000000000001E-7</v>
      </c>
      <c r="CY22">
        <v>32056</v>
      </c>
      <c r="CZ22">
        <v>267.7</v>
      </c>
      <c r="DA22">
        <v>0.1</v>
      </c>
      <c r="DB22">
        <v>1</v>
      </c>
      <c r="DC22">
        <v>3</v>
      </c>
      <c r="DD22">
        <v>32056</v>
      </c>
      <c r="DE22">
        <f t="shared" si="13"/>
        <v>9.9091000000000005</v>
      </c>
      <c r="DF22">
        <f t="shared" si="14"/>
        <v>7.8712999999999997</v>
      </c>
      <c r="DG22">
        <f t="shared" si="15"/>
        <v>8.7163652547597348</v>
      </c>
      <c r="DK22" s="11"/>
      <c r="EI22" s="11"/>
      <c r="FG22" s="11"/>
      <c r="GE22" s="11"/>
    </row>
    <row r="23" spans="1:187" x14ac:dyDescent="0.25">
      <c r="A23">
        <f t="shared" si="10"/>
        <v>15</v>
      </c>
      <c r="B23" s="2">
        <v>-8.5048477592095106E-12</v>
      </c>
      <c r="C23">
        <v>-78.357214073755799</v>
      </c>
      <c r="D23">
        <v>0</v>
      </c>
      <c r="E23">
        <v>9998</v>
      </c>
      <c r="F23">
        <v>5.7927859262441999</v>
      </c>
      <c r="G23">
        <v>768.96872411704703</v>
      </c>
      <c r="H23">
        <v>-0.22134015961005499</v>
      </c>
      <c r="I23">
        <v>0.13189548369795501</v>
      </c>
      <c r="P23">
        <v>4.4740352602077298</v>
      </c>
      <c r="Q23">
        <v>-79.675964739783097</v>
      </c>
      <c r="R23">
        <v>0</v>
      </c>
      <c r="S23">
        <v>9998</v>
      </c>
      <c r="T23">
        <v>6.3272413435341299</v>
      </c>
      <c r="U23">
        <v>769.59059471035096</v>
      </c>
      <c r="V23">
        <v>-0.24631328118415799</v>
      </c>
      <c r="W23">
        <v>0.16931900663523</v>
      </c>
      <c r="Y23">
        <f t="shared" si="11"/>
        <v>15</v>
      </c>
      <c r="Z23" s="2">
        <v>-8.5153238627011502E-12</v>
      </c>
      <c r="AA23">
        <v>-78.453548308675096</v>
      </c>
      <c r="AB23">
        <v>0</v>
      </c>
      <c r="AC23">
        <v>9999.4</v>
      </c>
      <c r="AD23">
        <v>5.6964516913248504</v>
      </c>
      <c r="AE23">
        <v>762.35106364635897</v>
      </c>
      <c r="AF23">
        <v>-0.57244094869831397</v>
      </c>
      <c r="AG23">
        <v>0.106324574954149</v>
      </c>
      <c r="AN23">
        <v>4.40487226961136</v>
      </c>
      <c r="AO23">
        <v>-79.745127730379494</v>
      </c>
      <c r="AP23">
        <v>0</v>
      </c>
      <c r="AQ23">
        <v>9999.4</v>
      </c>
      <c r="AR23">
        <v>6.2294301042184603</v>
      </c>
      <c r="AS23">
        <v>761.66198906406601</v>
      </c>
      <c r="AT23">
        <v>-0.31163811457416801</v>
      </c>
      <c r="AU23">
        <v>0.19892706536246599</v>
      </c>
      <c r="AX23">
        <v>6.7577999999999996E-3</v>
      </c>
      <c r="AY23">
        <v>5.3432000000000002E-3</v>
      </c>
      <c r="AZ23">
        <v>4688</v>
      </c>
      <c r="BA23">
        <f t="shared" si="3"/>
        <v>6.7577999999999996</v>
      </c>
      <c r="BB23">
        <f t="shared" si="3"/>
        <v>5.3432000000000004</v>
      </c>
      <c r="BC23">
        <f t="shared" si="4"/>
        <v>0.79067152031726318</v>
      </c>
      <c r="BD23">
        <f t="shared" si="5"/>
        <v>5.9274537210466036</v>
      </c>
      <c r="BF23" s="2">
        <v>6.7580000000000001E-3</v>
      </c>
      <c r="BG23" s="2">
        <v>5.3489999999999996E-3</v>
      </c>
      <c r="BH23">
        <v>4672</v>
      </c>
      <c r="BI23">
        <f t="shared" si="6"/>
        <v>6.758</v>
      </c>
      <c r="BJ23">
        <f t="shared" si="7"/>
        <v>5.3489999999999993</v>
      </c>
      <c r="BK23">
        <f t="shared" si="8"/>
        <v>0.79150636282923936</v>
      </c>
      <c r="BL23">
        <f t="shared" si="9"/>
        <v>5.9314779735314778</v>
      </c>
      <c r="BN23">
        <f t="shared" si="12"/>
        <v>15</v>
      </c>
      <c r="BO23" s="2">
        <v>-8.5027200124459998E-12</v>
      </c>
      <c r="BP23">
        <v>-78.337567442572706</v>
      </c>
      <c r="BQ23">
        <v>0</v>
      </c>
      <c r="BR23">
        <v>9990</v>
      </c>
      <c r="BS23">
        <v>5.8124325574272904</v>
      </c>
      <c r="BT23">
        <v>782.45307591222399</v>
      </c>
      <c r="BU23">
        <v>-0.699447670248866</v>
      </c>
      <c r="BV23">
        <v>7.9005778599798696E-2</v>
      </c>
      <c r="CC23">
        <v>4.5541507034622697</v>
      </c>
      <c r="CD23">
        <v>-79.595849296528598</v>
      </c>
      <c r="CE23">
        <v>0</v>
      </c>
      <c r="CF23">
        <v>9990</v>
      </c>
      <c r="CG23">
        <v>6.4405416899402299</v>
      </c>
      <c r="CH23">
        <v>774.50800934113602</v>
      </c>
      <c r="CI23">
        <v>-0.32060859882947601</v>
      </c>
      <c r="CJ23">
        <v>0.22950378047169001</v>
      </c>
      <c r="CM23">
        <v>1.04046E-2</v>
      </c>
      <c r="CN23">
        <v>8.2313000000000004E-3</v>
      </c>
      <c r="CO23">
        <v>0.8339528289</v>
      </c>
      <c r="CP23">
        <v>0.83278616900000002</v>
      </c>
      <c r="CQ23">
        <v>0.1</v>
      </c>
      <c r="CR23">
        <v>0.1</v>
      </c>
      <c r="CS23">
        <v>0.1</v>
      </c>
      <c r="CT23">
        <v>0.1</v>
      </c>
      <c r="CU23" s="2">
        <v>36.33</v>
      </c>
      <c r="CV23" s="2">
        <v>32.270000000000003</v>
      </c>
      <c r="CW23" s="2">
        <v>2.8990000000000002E-7</v>
      </c>
      <c r="CX23" s="2">
        <v>2.0599999999999999E-7</v>
      </c>
      <c r="CY23">
        <v>33957</v>
      </c>
      <c r="CZ23">
        <v>267.7</v>
      </c>
      <c r="DA23">
        <v>0.1</v>
      </c>
      <c r="DB23">
        <v>1</v>
      </c>
      <c r="DC23">
        <v>3</v>
      </c>
      <c r="DD23">
        <v>33957</v>
      </c>
      <c r="DE23">
        <f t="shared" si="13"/>
        <v>10.4046</v>
      </c>
      <c r="DF23">
        <f t="shared" si="14"/>
        <v>8.2313000000000009</v>
      </c>
      <c r="DG23">
        <f t="shared" si="15"/>
        <v>9.1293560327610752</v>
      </c>
      <c r="DK23" s="11"/>
      <c r="EI23" s="11"/>
      <c r="FG23" s="11"/>
      <c r="GE23" s="11"/>
    </row>
    <row r="24" spans="1:187" x14ac:dyDescent="0.25">
      <c r="A24">
        <f t="shared" si="10"/>
        <v>16</v>
      </c>
      <c r="B24" s="2">
        <v>-8.5047461152558401E-12</v>
      </c>
      <c r="C24">
        <v>-78.356304658118304</v>
      </c>
      <c r="D24">
        <v>0</v>
      </c>
      <c r="E24">
        <v>10008</v>
      </c>
      <c r="F24">
        <v>5.7936953418816204</v>
      </c>
      <c r="G24">
        <v>427.28392093124597</v>
      </c>
      <c r="H24">
        <v>-0.15860278629299299</v>
      </c>
      <c r="I24">
        <v>0.100074412740866</v>
      </c>
      <c r="P24">
        <v>4.4746919667850804</v>
      </c>
      <c r="Q24">
        <v>-79.675308033205695</v>
      </c>
      <c r="R24">
        <v>0</v>
      </c>
      <c r="S24">
        <v>10008</v>
      </c>
      <c r="T24">
        <v>6.3281700668823202</v>
      </c>
      <c r="U24">
        <v>427.60478734447702</v>
      </c>
      <c r="V24">
        <v>-0.168266399847016</v>
      </c>
      <c r="W24">
        <v>9.1823188283308793E-2</v>
      </c>
      <c r="Y24">
        <f t="shared" si="11"/>
        <v>16</v>
      </c>
      <c r="Z24" s="2">
        <v>-8.5152357712746293E-12</v>
      </c>
      <c r="AA24">
        <v>-78.452759845085893</v>
      </c>
      <c r="AB24">
        <v>0</v>
      </c>
      <c r="AC24">
        <v>10009</v>
      </c>
      <c r="AD24">
        <v>5.6972401549140699</v>
      </c>
      <c r="AE24">
        <v>423.46212644410798</v>
      </c>
      <c r="AF24">
        <v>-0.34368128730777298</v>
      </c>
      <c r="AG24">
        <v>5.1203101697069903E-2</v>
      </c>
      <c r="AN24">
        <v>4.4054388698238798</v>
      </c>
      <c r="AO24">
        <v>-79.7445611301669</v>
      </c>
      <c r="AP24">
        <v>0</v>
      </c>
      <c r="AQ24">
        <v>10009</v>
      </c>
      <c r="AR24">
        <v>6.2302313979234496</v>
      </c>
      <c r="AS24">
        <v>423.13101725255501</v>
      </c>
      <c r="AT24">
        <v>-0.18013694807067801</v>
      </c>
      <c r="AU24">
        <v>0.105655829895547</v>
      </c>
      <c r="AX24">
        <v>6.7917000000000003E-3</v>
      </c>
      <c r="AY24">
        <v>5.3686999999999997E-3</v>
      </c>
      <c r="AZ24">
        <v>4997</v>
      </c>
      <c r="BA24">
        <f t="shared" si="3"/>
        <v>6.7917000000000005</v>
      </c>
      <c r="BB24">
        <f t="shared" si="3"/>
        <v>5.3686999999999996</v>
      </c>
      <c r="BC24">
        <f t="shared" si="4"/>
        <v>0.79047955592855979</v>
      </c>
      <c r="BD24">
        <f t="shared" si="5"/>
        <v>5.956298268386691</v>
      </c>
      <c r="BF24" s="2">
        <v>6.7919E-3</v>
      </c>
      <c r="BG24" s="2">
        <v>5.3742E-3</v>
      </c>
      <c r="BH24">
        <v>4973</v>
      </c>
      <c r="BI24">
        <f t="shared" si="6"/>
        <v>6.7919</v>
      </c>
      <c r="BJ24">
        <f t="shared" si="7"/>
        <v>5.3742000000000001</v>
      </c>
      <c r="BK24">
        <f t="shared" si="8"/>
        <v>0.79126606693266976</v>
      </c>
      <c r="BL24">
        <f t="shared" si="9"/>
        <v>5.9601190135558682</v>
      </c>
      <c r="BN24">
        <f t="shared" si="12"/>
        <v>16</v>
      </c>
      <c r="BO24" s="2">
        <v>-8.5026183684923292E-12</v>
      </c>
      <c r="BP24">
        <v>-78.336706790584202</v>
      </c>
      <c r="BQ24">
        <v>0</v>
      </c>
      <c r="BR24">
        <v>10000</v>
      </c>
      <c r="BS24">
        <v>5.8132932094157397</v>
      </c>
      <c r="BT24">
        <v>435.353230366682</v>
      </c>
      <c r="BU24">
        <v>-0.154856157284916</v>
      </c>
      <c r="BV24">
        <v>-2.9375817022214298E-2</v>
      </c>
      <c r="CC24">
        <v>4.5548608608572296</v>
      </c>
      <c r="CD24">
        <v>-79.595139139133593</v>
      </c>
      <c r="CE24">
        <v>0</v>
      </c>
      <c r="CF24">
        <v>10000</v>
      </c>
      <c r="CG24">
        <v>6.4415460041596004</v>
      </c>
      <c r="CH24">
        <v>430.94253862196899</v>
      </c>
      <c r="CI24">
        <v>-0.140663832481948</v>
      </c>
      <c r="CJ24">
        <v>1.43806249468993E-2</v>
      </c>
      <c r="CM24">
        <v>1.09249E-2</v>
      </c>
      <c r="CN24">
        <v>8.6011000000000004E-3</v>
      </c>
      <c r="CO24">
        <v>0.84444502509999997</v>
      </c>
      <c r="CP24">
        <v>0.83927613400000001</v>
      </c>
      <c r="CQ24">
        <v>0.1</v>
      </c>
      <c r="CR24">
        <v>0.1</v>
      </c>
      <c r="CS24">
        <v>0.1</v>
      </c>
      <c r="CT24">
        <v>0.1</v>
      </c>
      <c r="CU24" s="2">
        <v>37.69</v>
      </c>
      <c r="CV24" s="2">
        <v>33.24</v>
      </c>
      <c r="CW24" s="2">
        <v>3.2239999999999998E-7</v>
      </c>
      <c r="CX24" s="2">
        <v>2.2450000000000001E-7</v>
      </c>
      <c r="CY24">
        <v>35752</v>
      </c>
      <c r="CZ24">
        <v>267.7</v>
      </c>
      <c r="DA24">
        <v>0.1</v>
      </c>
      <c r="DB24">
        <v>1</v>
      </c>
      <c r="DC24">
        <v>3</v>
      </c>
      <c r="DD24">
        <v>35752</v>
      </c>
      <c r="DE24">
        <f t="shared" si="13"/>
        <v>10.924899999999999</v>
      </c>
      <c r="DF24">
        <f t="shared" si="14"/>
        <v>8.6011000000000006</v>
      </c>
      <c r="DG24">
        <f t="shared" si="15"/>
        <v>9.5572773130964581</v>
      </c>
      <c r="DK24" s="11"/>
      <c r="EI24" s="11"/>
      <c r="FG24" s="11"/>
      <c r="GE24" s="11"/>
    </row>
    <row r="25" spans="1:187" x14ac:dyDescent="0.25">
      <c r="A25">
        <f t="shared" si="10"/>
        <v>17</v>
      </c>
      <c r="B25" s="2">
        <v>-8.5047325627286792E-12</v>
      </c>
      <c r="C25">
        <v>-78.356136698408207</v>
      </c>
      <c r="D25">
        <v>0</v>
      </c>
      <c r="E25">
        <v>10018</v>
      </c>
      <c r="F25">
        <v>5.7938633015917196</v>
      </c>
      <c r="G25">
        <v>427.24088131087302</v>
      </c>
      <c r="H25">
        <v>-0.214054627981942</v>
      </c>
      <c r="I25">
        <v>9.8635029528374996E-2</v>
      </c>
      <c r="P25">
        <v>4.4748132121713997</v>
      </c>
      <c r="Q25">
        <v>-79.675186787819399</v>
      </c>
      <c r="R25">
        <v>0</v>
      </c>
      <c r="S25">
        <v>10018</v>
      </c>
      <c r="T25">
        <v>6.3283415337520204</v>
      </c>
      <c r="U25">
        <v>427.61479385522</v>
      </c>
      <c r="V25">
        <v>-0.171634798535995</v>
      </c>
      <c r="W25">
        <v>0.109175851560607</v>
      </c>
      <c r="Y25">
        <f t="shared" si="11"/>
        <v>17</v>
      </c>
      <c r="Z25" s="2">
        <v>-8.5152154424839E-12</v>
      </c>
      <c r="AA25">
        <v>-78.452553833926203</v>
      </c>
      <c r="AB25">
        <v>0</v>
      </c>
      <c r="AC25">
        <v>10019</v>
      </c>
      <c r="AD25">
        <v>5.6974461660737798</v>
      </c>
      <c r="AE25">
        <v>423.52510519381599</v>
      </c>
      <c r="AF25">
        <v>-0.26381611241949698</v>
      </c>
      <c r="AG25">
        <v>3.8546931214452199E-2</v>
      </c>
      <c r="AN25">
        <v>4.4055869448385296</v>
      </c>
      <c r="AO25">
        <v>-79.744413055152293</v>
      </c>
      <c r="AP25">
        <v>0</v>
      </c>
      <c r="AQ25">
        <v>10019</v>
      </c>
      <c r="AR25">
        <v>6.23044080761741</v>
      </c>
      <c r="AS25">
        <v>423.12170502222301</v>
      </c>
      <c r="AT25">
        <v>-0.19430814595877499</v>
      </c>
      <c r="AU25">
        <v>9.5370240000559603E-2</v>
      </c>
      <c r="AX25">
        <v>6.8256999999999996E-3</v>
      </c>
      <c r="AY25">
        <v>5.3943000000000003E-3</v>
      </c>
      <c r="AZ25">
        <v>5305</v>
      </c>
      <c r="BA25">
        <f t="shared" si="3"/>
        <v>6.8256999999999994</v>
      </c>
      <c r="BB25">
        <f t="shared" si="3"/>
        <v>5.3943000000000003</v>
      </c>
      <c r="BC25">
        <f t="shared" si="4"/>
        <v>0.79029257072534698</v>
      </c>
      <c r="BD25">
        <f t="shared" si="5"/>
        <v>5.9852445784057959</v>
      </c>
      <c r="BF25" s="2">
        <v>6.8259000000000002E-3</v>
      </c>
      <c r="BG25" s="2">
        <v>5.3994999999999998E-3</v>
      </c>
      <c r="BH25">
        <v>5272</v>
      </c>
      <c r="BI25">
        <f t="shared" si="6"/>
        <v>6.8258999999999999</v>
      </c>
      <c r="BJ25">
        <f t="shared" si="7"/>
        <v>5.3994999999999997</v>
      </c>
      <c r="BK25">
        <f t="shared" si="8"/>
        <v>0.7910312193263892</v>
      </c>
      <c r="BL25">
        <f t="shared" si="9"/>
        <v>5.988861661204103</v>
      </c>
      <c r="BN25">
        <f t="shared" si="12"/>
        <v>17</v>
      </c>
      <c r="BO25" s="2">
        <v>-8.5026183684923292E-12</v>
      </c>
      <c r="BP25">
        <v>-78.336706799911099</v>
      </c>
      <c r="BQ25">
        <v>0</v>
      </c>
      <c r="BR25">
        <v>10010</v>
      </c>
      <c r="BS25">
        <v>5.8132932187426603</v>
      </c>
      <c r="BT25">
        <v>435.293230408613</v>
      </c>
      <c r="BU25">
        <v>-0.30651390294167902</v>
      </c>
      <c r="BV25">
        <v>-6.5975252271532295E-2</v>
      </c>
      <c r="CC25">
        <v>4.5549575455169196</v>
      </c>
      <c r="CD25">
        <v>-79.595042454473898</v>
      </c>
      <c r="CE25">
        <v>0</v>
      </c>
      <c r="CF25">
        <v>10010</v>
      </c>
      <c r="CG25">
        <v>6.4416827369166096</v>
      </c>
      <c r="CH25">
        <v>430.90118039421299</v>
      </c>
      <c r="CI25">
        <v>-0.25413803212677499</v>
      </c>
      <c r="CJ25">
        <v>8.5966738434628098E-2</v>
      </c>
      <c r="CM25">
        <v>1.14713E-2</v>
      </c>
      <c r="CN25">
        <v>8.9815999999999993E-3</v>
      </c>
      <c r="CO25">
        <v>0.85515200319999995</v>
      </c>
      <c r="CP25">
        <v>0.84639797689999996</v>
      </c>
      <c r="CQ25">
        <v>0.1</v>
      </c>
      <c r="CR25">
        <v>0.1</v>
      </c>
      <c r="CS25">
        <v>0.1</v>
      </c>
      <c r="CT25">
        <v>0.1</v>
      </c>
      <c r="CU25" s="2">
        <v>39.11</v>
      </c>
      <c r="CV25" s="2">
        <v>34.25</v>
      </c>
      <c r="CW25" s="2">
        <v>3.5859999999999999E-7</v>
      </c>
      <c r="CX25" s="2">
        <v>2.4480000000000002E-7</v>
      </c>
      <c r="CY25">
        <v>37447</v>
      </c>
      <c r="CZ25">
        <v>267.7</v>
      </c>
      <c r="DA25">
        <v>0.1</v>
      </c>
      <c r="DB25">
        <v>1</v>
      </c>
      <c r="DC25">
        <v>3</v>
      </c>
      <c r="DD25">
        <v>37447</v>
      </c>
      <c r="DE25">
        <f t="shared" si="13"/>
        <v>11.471299999999999</v>
      </c>
      <c r="DF25">
        <f t="shared" si="14"/>
        <v>8.9815999999999985</v>
      </c>
      <c r="DG25">
        <f t="shared" si="15"/>
        <v>10.001091625880322</v>
      </c>
      <c r="DK25" s="11"/>
      <c r="EI25" s="11"/>
      <c r="FG25" s="11"/>
      <c r="GE25" s="11"/>
    </row>
    <row r="26" spans="1:187" x14ac:dyDescent="0.25">
      <c r="A26">
        <f t="shared" si="10"/>
        <v>18</v>
      </c>
      <c r="B26" s="2">
        <v>-8.5029233003533408E-12</v>
      </c>
      <c r="C26">
        <v>-78.3395141520149</v>
      </c>
      <c r="D26">
        <v>0</v>
      </c>
      <c r="E26">
        <v>11002</v>
      </c>
      <c r="F26">
        <v>5.8104858479850297</v>
      </c>
      <c r="G26">
        <v>427.81087521957699</v>
      </c>
      <c r="H26">
        <v>-0.33541159573579898</v>
      </c>
      <c r="I26">
        <v>0.104902148807694</v>
      </c>
      <c r="P26">
        <v>4.48681621754515</v>
      </c>
      <c r="Q26">
        <v>-79.663183782445699</v>
      </c>
      <c r="R26">
        <v>0</v>
      </c>
      <c r="S26">
        <v>11002</v>
      </c>
      <c r="T26">
        <v>6.3453163467408196</v>
      </c>
      <c r="U26">
        <v>428.09668806036899</v>
      </c>
      <c r="V26">
        <v>-0.17325712424862799</v>
      </c>
      <c r="W26">
        <v>9.1289990538147195E-2</v>
      </c>
      <c r="Y26">
        <f t="shared" si="11"/>
        <v>18</v>
      </c>
      <c r="Z26" s="2">
        <v>-8.5129928280302999E-12</v>
      </c>
      <c r="AA26">
        <v>-78.432151355962603</v>
      </c>
      <c r="AB26">
        <v>0</v>
      </c>
      <c r="AC26">
        <v>11011</v>
      </c>
      <c r="AD26">
        <v>5.7178486440373302</v>
      </c>
      <c r="AE26">
        <v>424.43403474243001</v>
      </c>
      <c r="AF26">
        <v>-0.31429397569809098</v>
      </c>
      <c r="AG26">
        <v>-5.2323062620173097E-3</v>
      </c>
      <c r="AN26">
        <v>4.4202467941257897</v>
      </c>
      <c r="AO26">
        <v>-79.729753205864995</v>
      </c>
      <c r="AP26">
        <v>0</v>
      </c>
      <c r="AQ26">
        <v>11011</v>
      </c>
      <c r="AR26">
        <v>6.2511729653017998</v>
      </c>
      <c r="AS26">
        <v>424.242283470225</v>
      </c>
      <c r="AT26">
        <v>-0.102378396295862</v>
      </c>
      <c r="AU26">
        <v>0.129699424490612</v>
      </c>
      <c r="AX26">
        <v>6.8599000000000004E-3</v>
      </c>
      <c r="AY26">
        <v>5.4200000000000003E-3</v>
      </c>
      <c r="AZ26">
        <v>5613</v>
      </c>
      <c r="BA26">
        <f t="shared" si="3"/>
        <v>6.8599000000000006</v>
      </c>
      <c r="BB26">
        <f t="shared" si="3"/>
        <v>5.42</v>
      </c>
      <c r="BC26">
        <f t="shared" si="4"/>
        <v>0.79009898103470888</v>
      </c>
      <c r="BD26">
        <f t="shared" si="5"/>
        <v>6.0143263627234189</v>
      </c>
      <c r="BF26" s="2">
        <v>6.8601000000000001E-3</v>
      </c>
      <c r="BG26" s="2">
        <v>5.4248999999999999E-3</v>
      </c>
      <c r="BH26">
        <v>5570</v>
      </c>
      <c r="BI26">
        <f t="shared" si="6"/>
        <v>6.8601000000000001</v>
      </c>
      <c r="BJ26">
        <f t="shared" si="7"/>
        <v>5.4249000000000001</v>
      </c>
      <c r="BK26">
        <f t="shared" si="8"/>
        <v>0.79079022171688462</v>
      </c>
      <c r="BL26">
        <f t="shared" si="9"/>
        <v>6.017739687476964</v>
      </c>
      <c r="BN26">
        <f t="shared" si="12"/>
        <v>18</v>
      </c>
      <c r="BO26" s="2">
        <v>-8.5007210146904796E-12</v>
      </c>
      <c r="BP26">
        <v>-78.319235505526805</v>
      </c>
      <c r="BQ26">
        <v>0</v>
      </c>
      <c r="BR26">
        <v>11000</v>
      </c>
      <c r="BS26">
        <v>5.8307645131269998</v>
      </c>
      <c r="BT26">
        <v>435.88</v>
      </c>
      <c r="BU26">
        <v>-0.30134560294087798</v>
      </c>
      <c r="BV26">
        <v>-2.3780106266616401E-2</v>
      </c>
      <c r="CC26">
        <v>4.5691160920059302</v>
      </c>
      <c r="CD26">
        <v>-79.580883907984898</v>
      </c>
      <c r="CE26">
        <v>0</v>
      </c>
      <c r="CF26">
        <v>11000</v>
      </c>
      <c r="CG26">
        <v>6.4617059453848702</v>
      </c>
      <c r="CH26">
        <v>431.55535885136698</v>
      </c>
      <c r="CI26">
        <v>-0.221445772076098</v>
      </c>
      <c r="CJ26">
        <v>8.9417396252803899E-2</v>
      </c>
      <c r="CM26">
        <v>1.20451E-2</v>
      </c>
      <c r="CN26">
        <v>9.3731999999999999E-3</v>
      </c>
      <c r="CO26">
        <v>0.86612530939999999</v>
      </c>
      <c r="CP26">
        <v>0.85414377990000001</v>
      </c>
      <c r="CQ26">
        <v>0.1</v>
      </c>
      <c r="CR26">
        <v>0.1</v>
      </c>
      <c r="CS26">
        <v>0.1</v>
      </c>
      <c r="CT26">
        <v>0.1</v>
      </c>
      <c r="CU26" s="2">
        <v>40.590000000000003</v>
      </c>
      <c r="CV26" s="2">
        <v>35.31</v>
      </c>
      <c r="CW26" s="2">
        <v>3.9910000000000002E-7</v>
      </c>
      <c r="CX26" s="2">
        <v>2.6720000000000001E-7</v>
      </c>
      <c r="CY26">
        <v>39047</v>
      </c>
      <c r="CZ26">
        <v>267.7</v>
      </c>
      <c r="DA26">
        <v>0.1</v>
      </c>
      <c r="DB26">
        <v>1</v>
      </c>
      <c r="DC26">
        <v>3</v>
      </c>
      <c r="DD26">
        <v>39047</v>
      </c>
      <c r="DE26">
        <f t="shared" si="13"/>
        <v>12.0451</v>
      </c>
      <c r="DF26">
        <f t="shared" si="14"/>
        <v>9.3732000000000006</v>
      </c>
      <c r="DG26">
        <f t="shared" si="15"/>
        <v>10.461405413775427</v>
      </c>
      <c r="DK26" s="11"/>
      <c r="EI26" s="11"/>
      <c r="FG26" s="11"/>
      <c r="GE26" s="11"/>
    </row>
    <row r="27" spans="1:187" x14ac:dyDescent="0.25">
      <c r="A27">
        <f t="shared" si="10"/>
        <v>19</v>
      </c>
      <c r="B27" s="2">
        <v>-8.5010937091872796E-12</v>
      </c>
      <c r="C27">
        <v>-78.322657126149295</v>
      </c>
      <c r="D27">
        <v>0</v>
      </c>
      <c r="E27">
        <v>11997</v>
      </c>
      <c r="F27">
        <v>5.8273428738506503</v>
      </c>
      <c r="G27">
        <v>429.12304310820798</v>
      </c>
      <c r="H27">
        <v>-0.37640715563881399</v>
      </c>
      <c r="I27">
        <v>-8.9590299714662792E-3</v>
      </c>
      <c r="P27">
        <v>4.4989835716511104</v>
      </c>
      <c r="Q27">
        <v>-79.651016428339702</v>
      </c>
      <c r="R27">
        <v>0</v>
      </c>
      <c r="S27">
        <v>11997</v>
      </c>
      <c r="T27">
        <v>6.3625235839356602</v>
      </c>
      <c r="U27">
        <v>429.79841707847203</v>
      </c>
      <c r="V27">
        <v>-0.40000041813326198</v>
      </c>
      <c r="W27">
        <v>0.117070679646797</v>
      </c>
      <c r="Y27">
        <f t="shared" si="11"/>
        <v>19</v>
      </c>
      <c r="Z27" s="2">
        <v>-8.5107431085224006E-12</v>
      </c>
      <c r="AA27">
        <v>-78.411408885109296</v>
      </c>
      <c r="AB27">
        <v>0</v>
      </c>
      <c r="AC27">
        <v>12013</v>
      </c>
      <c r="AD27">
        <v>5.7385911148906397</v>
      </c>
      <c r="AE27">
        <v>425.24597280530003</v>
      </c>
      <c r="AF27">
        <v>-0.29371260168581798</v>
      </c>
      <c r="AG27">
        <v>6.0053792345233798E-3</v>
      </c>
      <c r="AN27">
        <v>4.4351718959650404</v>
      </c>
      <c r="AO27">
        <v>-79.714828104025798</v>
      </c>
      <c r="AP27">
        <v>0</v>
      </c>
      <c r="AQ27">
        <v>12013</v>
      </c>
      <c r="AR27">
        <v>6.2722802467426702</v>
      </c>
      <c r="AS27">
        <v>425.19378472398301</v>
      </c>
      <c r="AT27">
        <v>-0.20174488048172801</v>
      </c>
      <c r="AU27">
        <v>0.13154538835962601</v>
      </c>
      <c r="AX27">
        <v>6.8941999999999996E-3</v>
      </c>
      <c r="AY27">
        <v>5.4459E-3</v>
      </c>
      <c r="AZ27">
        <v>5920</v>
      </c>
      <c r="BA27">
        <f t="shared" si="3"/>
        <v>6.8941999999999997</v>
      </c>
      <c r="BB27">
        <f t="shared" si="3"/>
        <v>5.4459</v>
      </c>
      <c r="BC27">
        <f t="shared" si="4"/>
        <v>0.7899248643787532</v>
      </c>
      <c r="BD27">
        <f t="shared" si="5"/>
        <v>6.0435782466467529</v>
      </c>
      <c r="BF27" s="2">
        <v>6.8944000000000002E-3</v>
      </c>
      <c r="BG27" s="2">
        <v>5.4504000000000002E-3</v>
      </c>
      <c r="BH27">
        <v>5866</v>
      </c>
      <c r="BI27">
        <f t="shared" si="6"/>
        <v>6.8944000000000001</v>
      </c>
      <c r="BJ27">
        <f t="shared" si="7"/>
        <v>5.4504000000000001</v>
      </c>
      <c r="BK27">
        <f t="shared" si="8"/>
        <v>0.79055465305175221</v>
      </c>
      <c r="BL27">
        <f t="shared" si="9"/>
        <v>6.0467193249166939</v>
      </c>
      <c r="BN27">
        <f t="shared" si="12"/>
        <v>19</v>
      </c>
      <c r="BO27" s="2">
        <v>-8.4987965558343195E-12</v>
      </c>
      <c r="BP27">
        <v>-78.301518520235604</v>
      </c>
      <c r="BQ27">
        <v>0</v>
      </c>
      <c r="BR27">
        <v>12000</v>
      </c>
      <c r="BS27">
        <v>5.8484814984181801</v>
      </c>
      <c r="BT27">
        <v>436.67653074505102</v>
      </c>
      <c r="BU27">
        <v>-0.243790841559788</v>
      </c>
      <c r="BV27">
        <v>2.2145309728148699E-2</v>
      </c>
      <c r="CC27">
        <v>4.5834677774999797</v>
      </c>
      <c r="CD27">
        <v>-79.566532222490807</v>
      </c>
      <c r="CE27">
        <v>0</v>
      </c>
      <c r="CF27">
        <v>12000</v>
      </c>
      <c r="CG27">
        <v>6.4820022936534603</v>
      </c>
      <c r="CH27">
        <v>432.27548143411099</v>
      </c>
      <c r="CI27">
        <v>-0.14268314323786699</v>
      </c>
      <c r="CJ27">
        <v>8.2213301272377803E-2</v>
      </c>
      <c r="CM27">
        <v>1.24254E-2</v>
      </c>
      <c r="CN27">
        <v>9.6279E-3</v>
      </c>
      <c r="CO27">
        <v>0.86612530939999999</v>
      </c>
      <c r="CP27">
        <v>0.85414377990000001</v>
      </c>
      <c r="CQ27">
        <v>0.5</v>
      </c>
      <c r="CR27">
        <v>0.5</v>
      </c>
      <c r="CS27">
        <v>0.5</v>
      </c>
      <c r="CT27">
        <v>0.5</v>
      </c>
      <c r="CU27" s="2">
        <v>22.9</v>
      </c>
      <c r="CV27" s="2">
        <v>19.88</v>
      </c>
      <c r="CW27" s="2">
        <v>8.0529999999999994E-8</v>
      </c>
      <c r="CX27" s="2">
        <v>5.3659999999999999E-8</v>
      </c>
      <c r="CY27">
        <v>40000</v>
      </c>
      <c r="CZ27">
        <v>267.7</v>
      </c>
      <c r="DA27">
        <v>0.5</v>
      </c>
      <c r="DB27">
        <v>1</v>
      </c>
      <c r="DC27">
        <v>3</v>
      </c>
      <c r="DD27">
        <v>40000</v>
      </c>
      <c r="DE27">
        <f t="shared" si="13"/>
        <v>12.4254</v>
      </c>
      <c r="DF27">
        <f t="shared" si="14"/>
        <v>9.6279000000000003</v>
      </c>
      <c r="DG27">
        <f t="shared" si="15"/>
        <v>10.762966244633475</v>
      </c>
      <c r="DK27" s="11"/>
      <c r="EI27" s="11"/>
      <c r="FG27" s="11"/>
      <c r="GE27" s="11"/>
    </row>
    <row r="28" spans="1:187" x14ac:dyDescent="0.25">
      <c r="A28">
        <f t="shared" si="10"/>
        <v>20</v>
      </c>
      <c r="B28" s="2">
        <v>-8.4992437892304697E-12</v>
      </c>
      <c r="C28">
        <v>-78.305647807827995</v>
      </c>
      <c r="D28">
        <v>0</v>
      </c>
      <c r="E28">
        <v>12992</v>
      </c>
      <c r="F28">
        <v>5.8443521921720096</v>
      </c>
      <c r="G28">
        <v>429.20826776548301</v>
      </c>
      <c r="H28">
        <v>-0.119133675943857</v>
      </c>
      <c r="I28">
        <v>3.3724226345571999E-4</v>
      </c>
      <c r="P28">
        <v>4.5112931236751397</v>
      </c>
      <c r="Q28">
        <v>-79.638706876315695</v>
      </c>
      <c r="R28">
        <v>0</v>
      </c>
      <c r="S28">
        <v>12992</v>
      </c>
      <c r="T28">
        <v>6.3799319193547799</v>
      </c>
      <c r="U28">
        <v>429.958261981568</v>
      </c>
      <c r="V28">
        <v>-0.24627776867781001</v>
      </c>
      <c r="W28">
        <v>8.3678344879013794E-2</v>
      </c>
      <c r="Y28">
        <f t="shared" si="11"/>
        <v>20</v>
      </c>
      <c r="Z28" s="2">
        <v>-8.5084662839601794E-12</v>
      </c>
      <c r="AA28">
        <v>-78.3905502174525</v>
      </c>
      <c r="AB28">
        <v>0</v>
      </c>
      <c r="AC28">
        <v>13008</v>
      </c>
      <c r="AD28">
        <v>5.7594497825474704</v>
      </c>
      <c r="AE28">
        <v>425.98700890321402</v>
      </c>
      <c r="AF28">
        <v>-0.22158118965124801</v>
      </c>
      <c r="AG28">
        <v>2.8197958543956501E-3</v>
      </c>
      <c r="AN28">
        <v>4.4501983317691503</v>
      </c>
      <c r="AO28">
        <v>-79.699801668221696</v>
      </c>
      <c r="AP28">
        <v>0</v>
      </c>
      <c r="AQ28">
        <v>13008</v>
      </c>
      <c r="AR28">
        <v>6.2935308360509703</v>
      </c>
      <c r="AS28">
        <v>426.11385623779199</v>
      </c>
      <c r="AT28">
        <v>-0.17168647922917901</v>
      </c>
      <c r="AU28">
        <v>0.12791475168643399</v>
      </c>
      <c r="AX28">
        <v>6.9287999999999997E-3</v>
      </c>
      <c r="AY28">
        <v>5.4720000000000003E-3</v>
      </c>
      <c r="AZ28">
        <v>6227</v>
      </c>
      <c r="BA28">
        <f t="shared" si="3"/>
        <v>6.9287999999999998</v>
      </c>
      <c r="BB28">
        <f t="shared" si="3"/>
        <v>5.4720000000000004</v>
      </c>
      <c r="BC28">
        <f t="shared" si="4"/>
        <v>0.78974714236231391</v>
      </c>
      <c r="BD28">
        <f t="shared" si="5"/>
        <v>6.0730676345348495</v>
      </c>
      <c r="BF28" s="2">
        <v>6.9289E-3</v>
      </c>
      <c r="BG28" s="2">
        <v>5.4758999999999997E-3</v>
      </c>
      <c r="BH28">
        <v>6161</v>
      </c>
      <c r="BI28">
        <f t="shared" si="6"/>
        <v>6.9288999999999996</v>
      </c>
      <c r="BJ28">
        <f t="shared" si="7"/>
        <v>5.4758999999999993</v>
      </c>
      <c r="BK28">
        <f t="shared" si="8"/>
        <v>0.79029860439608013</v>
      </c>
      <c r="BL28">
        <f t="shared" si="9"/>
        <v>6.0757660100391311</v>
      </c>
      <c r="BN28">
        <f t="shared" si="12"/>
        <v>20</v>
      </c>
      <c r="BO28" s="2">
        <v>-8.4968653207145796E-12</v>
      </c>
      <c r="BP28">
        <v>-78.283722860220607</v>
      </c>
      <c r="BQ28">
        <v>0</v>
      </c>
      <c r="BR28">
        <v>13000</v>
      </c>
      <c r="BS28">
        <v>5.8662771584331397</v>
      </c>
      <c r="BT28">
        <v>437.40872828386898</v>
      </c>
      <c r="BU28">
        <v>-0.23582089439905601</v>
      </c>
      <c r="BV28">
        <v>1.8240505241184E-2</v>
      </c>
      <c r="CC28">
        <v>4.5978717990165503</v>
      </c>
      <c r="CD28">
        <v>-79.552128200974295</v>
      </c>
      <c r="CE28">
        <v>0</v>
      </c>
      <c r="CF28">
        <v>13000</v>
      </c>
      <c r="CG28">
        <v>6.5023726562349102</v>
      </c>
      <c r="CH28">
        <v>433.16884073329197</v>
      </c>
      <c r="CI28">
        <v>-8.3046243827336302E-2</v>
      </c>
      <c r="CJ28">
        <v>9.3265432038962301E-2</v>
      </c>
      <c r="CM28">
        <v>1.2828000000000001E-2</v>
      </c>
      <c r="CN28">
        <v>9.8962000000000008E-3</v>
      </c>
      <c r="CO28">
        <v>0.88076281479999996</v>
      </c>
      <c r="CP28">
        <v>0.86504871670000005</v>
      </c>
      <c r="CQ28">
        <v>0.1</v>
      </c>
      <c r="CR28">
        <v>0.1</v>
      </c>
      <c r="CS28">
        <v>0.1</v>
      </c>
      <c r="CT28">
        <v>0.1</v>
      </c>
      <c r="CU28" s="2">
        <v>42.6</v>
      </c>
      <c r="CV28" s="2">
        <v>36.75</v>
      </c>
      <c r="CW28" s="2">
        <v>4.5849999999999998E-7</v>
      </c>
      <c r="CX28" s="2">
        <v>2.9970000000000002E-7</v>
      </c>
      <c r="CY28">
        <v>45000</v>
      </c>
      <c r="CZ28">
        <v>267.7</v>
      </c>
      <c r="DA28">
        <v>0.1</v>
      </c>
      <c r="DB28">
        <v>1</v>
      </c>
      <c r="DC28">
        <v>4</v>
      </c>
      <c r="DD28">
        <v>45000</v>
      </c>
      <c r="DE28">
        <f t="shared" si="13"/>
        <v>12.828000000000001</v>
      </c>
      <c r="DF28">
        <f t="shared" si="14"/>
        <v>9.8962000000000003</v>
      </c>
      <c r="DG28">
        <f t="shared" si="15"/>
        <v>11.081130776262569</v>
      </c>
      <c r="DK28" s="11"/>
      <c r="EI28" s="11"/>
      <c r="FG28" s="11"/>
      <c r="GE28" s="11"/>
    </row>
    <row r="29" spans="1:187" x14ac:dyDescent="0.25">
      <c r="A29">
        <f t="shared" si="10"/>
        <v>21</v>
      </c>
      <c r="B29" s="2">
        <v>-8.4973938692736696E-12</v>
      </c>
      <c r="C29">
        <v>-78.288628085423696</v>
      </c>
      <c r="D29">
        <v>0</v>
      </c>
      <c r="E29">
        <v>13988</v>
      </c>
      <c r="F29">
        <v>5.8613719145762602</v>
      </c>
      <c r="G29">
        <v>429.80609057694602</v>
      </c>
      <c r="H29">
        <v>-0.18886066700100801</v>
      </c>
      <c r="I29">
        <v>2.3303129573851101E-2</v>
      </c>
      <c r="P29">
        <v>4.5236142371194497</v>
      </c>
      <c r="Q29">
        <v>-79.626385762871394</v>
      </c>
      <c r="R29">
        <v>0</v>
      </c>
      <c r="S29">
        <v>13988</v>
      </c>
      <c r="T29">
        <v>6.3973566050912698</v>
      </c>
      <c r="U29">
        <v>430.80904115859499</v>
      </c>
      <c r="V29">
        <v>-0.259336901010214</v>
      </c>
      <c r="W29">
        <v>7.3298760632959606E-2</v>
      </c>
      <c r="Y29">
        <f t="shared" si="11"/>
        <v>21</v>
      </c>
      <c r="Z29" s="2">
        <v>-8.5062030119251094E-12</v>
      </c>
      <c r="AA29">
        <v>-78.369581958356605</v>
      </c>
      <c r="AB29">
        <v>0</v>
      </c>
      <c r="AC29">
        <v>14004</v>
      </c>
      <c r="AD29">
        <v>5.78041804164332</v>
      </c>
      <c r="AE29">
        <v>426.688984378866</v>
      </c>
      <c r="AF29">
        <v>-0.33893143564896799</v>
      </c>
      <c r="AG29">
        <v>2.23472253929217E-2</v>
      </c>
      <c r="AN29">
        <v>4.4653182605355504</v>
      </c>
      <c r="AO29">
        <v>-79.6846817394553</v>
      </c>
      <c r="AP29">
        <v>0</v>
      </c>
      <c r="AQ29">
        <v>14004</v>
      </c>
      <c r="AR29">
        <v>6.3149136443745402</v>
      </c>
      <c r="AS29">
        <v>426.90570834847699</v>
      </c>
      <c r="AT29">
        <v>-0.20006731895235599</v>
      </c>
      <c r="AU29">
        <v>0.16123017663279099</v>
      </c>
      <c r="AX29">
        <v>6.9635000000000001E-3</v>
      </c>
      <c r="AY29">
        <v>5.4982E-3</v>
      </c>
      <c r="AZ29">
        <v>6533</v>
      </c>
      <c r="BA29">
        <f t="shared" si="3"/>
        <v>6.9634999999999998</v>
      </c>
      <c r="BB29">
        <f t="shared" si="3"/>
        <v>5.4981999999999998</v>
      </c>
      <c r="BC29">
        <f t="shared" si="4"/>
        <v>0.78957420837222658</v>
      </c>
      <c r="BD29">
        <f t="shared" si="5"/>
        <v>6.1026588309746108</v>
      </c>
      <c r="BF29" s="2">
        <v>6.9636999999999998E-3</v>
      </c>
      <c r="BG29" s="2">
        <v>5.5015999999999997E-3</v>
      </c>
      <c r="BH29">
        <v>6455</v>
      </c>
      <c r="BI29">
        <f t="shared" si="6"/>
        <v>6.9636999999999993</v>
      </c>
      <c r="BJ29">
        <f t="shared" si="7"/>
        <v>5.5015999999999998</v>
      </c>
      <c r="BK29">
        <f t="shared" si="8"/>
        <v>0.79003977770438139</v>
      </c>
      <c r="BL29">
        <f t="shared" si="9"/>
        <v>6.1050499679726729</v>
      </c>
      <c r="BN29">
        <f t="shared" si="12"/>
        <v>21</v>
      </c>
      <c r="BO29" s="2">
        <v>-8.4949205330676902E-12</v>
      </c>
      <c r="BP29">
        <v>-78.265846305180006</v>
      </c>
      <c r="BQ29">
        <v>0</v>
      </c>
      <c r="BR29">
        <v>14000</v>
      </c>
      <c r="BS29">
        <v>5.8841537134737898</v>
      </c>
      <c r="BT29">
        <v>438.29526314193998</v>
      </c>
      <c r="BU29">
        <v>-0.12202841099334399</v>
      </c>
      <c r="BV29">
        <v>3.42426305933606E-2</v>
      </c>
      <c r="CC29">
        <v>4.6123857037026301</v>
      </c>
      <c r="CD29">
        <v>-79.537614296288197</v>
      </c>
      <c r="CE29">
        <v>0</v>
      </c>
      <c r="CF29">
        <v>14000</v>
      </c>
      <c r="CG29">
        <v>6.5228984170849502</v>
      </c>
      <c r="CH29">
        <v>433.95115333909803</v>
      </c>
      <c r="CI29">
        <v>-6.8799892264299903E-2</v>
      </c>
      <c r="CJ29">
        <v>7.9699152502733003E-2</v>
      </c>
      <c r="CM29">
        <v>1.3469500000000001E-2</v>
      </c>
      <c r="CN29">
        <v>1.0315400000000001E-2</v>
      </c>
      <c r="CO29">
        <v>0.89251309840000004</v>
      </c>
      <c r="CP29">
        <v>0.87421866640000001</v>
      </c>
      <c r="CQ29">
        <v>0.1</v>
      </c>
      <c r="CR29">
        <v>0.1</v>
      </c>
      <c r="CS29">
        <v>0.1</v>
      </c>
      <c r="CT29">
        <v>0.1</v>
      </c>
      <c r="CU29" s="2">
        <v>44.23</v>
      </c>
      <c r="CV29" s="2">
        <v>37.92</v>
      </c>
      <c r="CW29" s="2">
        <v>5.1109999999999996E-7</v>
      </c>
      <c r="CX29" s="2">
        <v>3.2790000000000002E-7</v>
      </c>
      <c r="CY29">
        <v>46399</v>
      </c>
      <c r="CZ29">
        <v>267.7</v>
      </c>
      <c r="DA29">
        <v>0.1</v>
      </c>
      <c r="DB29">
        <v>1</v>
      </c>
      <c r="DC29">
        <v>4</v>
      </c>
      <c r="DD29">
        <v>46399</v>
      </c>
      <c r="DE29">
        <f t="shared" si="13"/>
        <v>13.4695</v>
      </c>
      <c r="DF29">
        <f t="shared" si="14"/>
        <v>10.3154</v>
      </c>
      <c r="DG29">
        <f t="shared" si="15"/>
        <v>11.58192676872706</v>
      </c>
      <c r="DK29" s="11"/>
      <c r="EI29" s="11"/>
      <c r="FG29" s="11"/>
      <c r="GE29" s="11"/>
    </row>
    <row r="30" spans="1:187" x14ac:dyDescent="0.25">
      <c r="A30">
        <f t="shared" si="10"/>
        <v>22</v>
      </c>
      <c r="B30" s="2">
        <v>-8.4955575018440206E-12</v>
      </c>
      <c r="C30">
        <v>-78.271709180538394</v>
      </c>
      <c r="D30">
        <v>0</v>
      </c>
      <c r="E30">
        <v>14975</v>
      </c>
      <c r="F30">
        <v>5.8782908194615198</v>
      </c>
      <c r="G30">
        <v>430.40913823116</v>
      </c>
      <c r="H30">
        <v>-0.24620719301185801</v>
      </c>
      <c r="I30">
        <v>1.0730560392056699E-3</v>
      </c>
      <c r="P30">
        <v>4.5358817816623596</v>
      </c>
      <c r="Q30">
        <v>-79.6141182183285</v>
      </c>
      <c r="R30">
        <v>0</v>
      </c>
      <c r="S30">
        <v>14975</v>
      </c>
      <c r="T30">
        <v>6.4147055329608698</v>
      </c>
      <c r="U30">
        <v>431.49980689398899</v>
      </c>
      <c r="V30">
        <v>-0.39026359456014797</v>
      </c>
      <c r="W30">
        <v>6.9960434328507307E-2</v>
      </c>
      <c r="Y30">
        <f t="shared" si="11"/>
        <v>22</v>
      </c>
      <c r="Z30" s="2">
        <v>-8.5039261873628899E-12</v>
      </c>
      <c r="AA30">
        <v>-78.348716904639105</v>
      </c>
      <c r="AB30">
        <v>0</v>
      </c>
      <c r="AC30">
        <v>14991</v>
      </c>
      <c r="AD30">
        <v>5.8012830953607999</v>
      </c>
      <c r="AE30">
        <v>427.39498979807502</v>
      </c>
      <c r="AF30">
        <v>-0.287025289523265</v>
      </c>
      <c r="AG30">
        <v>-9.2789830867742E-3</v>
      </c>
      <c r="AN30">
        <v>4.4803696335299099</v>
      </c>
      <c r="AO30">
        <v>-79.669630366460893</v>
      </c>
      <c r="AP30">
        <v>0</v>
      </c>
      <c r="AQ30">
        <v>14991</v>
      </c>
      <c r="AR30">
        <v>6.3361995001954998</v>
      </c>
      <c r="AS30">
        <v>427.90664755083498</v>
      </c>
      <c r="AT30">
        <v>-0.134202503302329</v>
      </c>
      <c r="AU30">
        <v>0.123742649644989</v>
      </c>
      <c r="AX30">
        <v>6.9982999999999998E-3</v>
      </c>
      <c r="AY30">
        <v>5.5246000000000002E-3</v>
      </c>
      <c r="AZ30">
        <v>6839</v>
      </c>
      <c r="BA30">
        <f t="shared" si="3"/>
        <v>6.9982999999999995</v>
      </c>
      <c r="BB30">
        <f t="shared" si="3"/>
        <v>5.5246000000000004</v>
      </c>
      <c r="BC30">
        <f t="shared" si="4"/>
        <v>0.78942028778417628</v>
      </c>
      <c r="BD30">
        <f t="shared" si="5"/>
        <v>6.1324202359999358</v>
      </c>
      <c r="BF30" s="2">
        <v>6.9985000000000004E-3</v>
      </c>
      <c r="BG30" s="2">
        <v>5.5272999999999997E-3</v>
      </c>
      <c r="BH30">
        <v>6747</v>
      </c>
      <c r="BI30">
        <f t="shared" si="6"/>
        <v>6.9984999999999999</v>
      </c>
      <c r="BJ30">
        <f t="shared" si="7"/>
        <v>5.5272999999999994</v>
      </c>
      <c r="BK30">
        <f t="shared" si="8"/>
        <v>0.78978352504108018</v>
      </c>
      <c r="BL30">
        <f t="shared" si="9"/>
        <v>6.1343334654075816</v>
      </c>
      <c r="BN30">
        <f t="shared" si="12"/>
        <v>22</v>
      </c>
      <c r="BO30" s="2">
        <v>-8.4929892979479504E-12</v>
      </c>
      <c r="BP30">
        <v>-78.248060803707503</v>
      </c>
      <c r="BQ30">
        <v>0</v>
      </c>
      <c r="BR30">
        <v>14990</v>
      </c>
      <c r="BS30">
        <v>5.9019392149462897</v>
      </c>
      <c r="BT30">
        <v>439.18102461036898</v>
      </c>
      <c r="BU30">
        <v>-0.22607070797604401</v>
      </c>
      <c r="BV30">
        <v>2.7007516817768199E-2</v>
      </c>
      <c r="CC30">
        <v>4.6268146721296901</v>
      </c>
      <c r="CD30">
        <v>-79.5231853278611</v>
      </c>
      <c r="CE30">
        <v>0</v>
      </c>
      <c r="CF30">
        <v>14990</v>
      </c>
      <c r="CG30">
        <v>6.5433040599255596</v>
      </c>
      <c r="CH30">
        <v>434.81000287215301</v>
      </c>
      <c r="CI30">
        <v>-7.1400202480939506E-2</v>
      </c>
      <c r="CJ30">
        <v>0.10351503398715201</v>
      </c>
      <c r="CM30">
        <v>1.41431E-2</v>
      </c>
      <c r="CN30">
        <v>1.07476E-2</v>
      </c>
      <c r="CO30">
        <v>0.90466848300000002</v>
      </c>
      <c r="CP30">
        <v>0.884019577</v>
      </c>
      <c r="CQ30">
        <v>0.1</v>
      </c>
      <c r="CR30">
        <v>0.1</v>
      </c>
      <c r="CS30">
        <v>0.1</v>
      </c>
      <c r="CT30">
        <v>0.1</v>
      </c>
      <c r="CU30" s="2">
        <v>45.94</v>
      </c>
      <c r="CV30" s="2">
        <v>39.14</v>
      </c>
      <c r="CW30" s="2">
        <v>5.7029999999999996E-7</v>
      </c>
      <c r="CX30" s="2">
        <v>3.5919999999999999E-7</v>
      </c>
      <c r="CY30">
        <v>47717</v>
      </c>
      <c r="CZ30">
        <v>267.7</v>
      </c>
      <c r="DA30">
        <v>0.1</v>
      </c>
      <c r="DB30">
        <v>1</v>
      </c>
      <c r="DC30">
        <v>4</v>
      </c>
      <c r="DD30">
        <v>47717</v>
      </c>
      <c r="DE30">
        <f t="shared" si="13"/>
        <v>14.1431</v>
      </c>
      <c r="DF30">
        <f t="shared" si="14"/>
        <v>10.7476</v>
      </c>
      <c r="DG30">
        <f t="shared" si="15"/>
        <v>12.101665490359084</v>
      </c>
      <c r="DK30" s="11"/>
      <c r="EI30" s="11"/>
      <c r="FG30" s="11"/>
      <c r="GE30" s="11"/>
    </row>
    <row r="31" spans="1:187" x14ac:dyDescent="0.25">
      <c r="A31">
        <f t="shared" si="10"/>
        <v>23</v>
      </c>
      <c r="B31" s="2">
        <v>-8.4955371730532898E-12</v>
      </c>
      <c r="C31">
        <v>-78.271537570107796</v>
      </c>
      <c r="D31">
        <v>0</v>
      </c>
      <c r="E31">
        <v>14985</v>
      </c>
      <c r="F31">
        <v>5.8784624298921999</v>
      </c>
      <c r="G31">
        <v>774.77695390849397</v>
      </c>
      <c r="H31">
        <v>-0.49893503022179497</v>
      </c>
      <c r="I31">
        <v>-2.55182134353041E-2</v>
      </c>
      <c r="P31">
        <v>4.5360062681950097</v>
      </c>
      <c r="Q31">
        <v>-79.613993731795802</v>
      </c>
      <c r="R31">
        <v>0</v>
      </c>
      <c r="S31">
        <v>14985</v>
      </c>
      <c r="T31">
        <v>6.4148815835036697</v>
      </c>
      <c r="U31">
        <v>776.60656513614003</v>
      </c>
      <c r="V31">
        <v>-0.72343125554112497</v>
      </c>
      <c r="W31">
        <v>0.15790193983721301</v>
      </c>
      <c r="Y31">
        <f t="shared" si="11"/>
        <v>23</v>
      </c>
      <c r="Z31" s="2">
        <v>-8.5038990823085794E-12</v>
      </c>
      <c r="AA31">
        <v>-78.348505148509005</v>
      </c>
      <c r="AB31">
        <v>0</v>
      </c>
      <c r="AC31">
        <v>15001</v>
      </c>
      <c r="AD31">
        <v>5.8014948514909097</v>
      </c>
      <c r="AE31">
        <v>769.53499005915899</v>
      </c>
      <c r="AF31">
        <v>-0.36565456866468699</v>
      </c>
      <c r="AG31">
        <v>-1.50818273929896E-2</v>
      </c>
      <c r="AN31">
        <v>4.4805227433647703</v>
      </c>
      <c r="AO31">
        <v>-79.669477256626095</v>
      </c>
      <c r="AP31">
        <v>0</v>
      </c>
      <c r="AQ31">
        <v>15001</v>
      </c>
      <c r="AR31">
        <v>6.3364160302004802</v>
      </c>
      <c r="AS31">
        <v>770.28874007672505</v>
      </c>
      <c r="AT31">
        <v>-0.21183219546457399</v>
      </c>
      <c r="AU31">
        <v>0.21050532321521201</v>
      </c>
      <c r="AX31">
        <v>7.0333000000000001E-3</v>
      </c>
      <c r="AY31">
        <v>5.5510999999999998E-3</v>
      </c>
      <c r="AZ31">
        <v>7143</v>
      </c>
      <c r="BA31">
        <f t="shared" si="3"/>
        <v>7.0333000000000006</v>
      </c>
      <c r="BB31">
        <f t="shared" si="3"/>
        <v>5.5510999999999999</v>
      </c>
      <c r="BC31">
        <f t="shared" si="4"/>
        <v>0.78925966473774745</v>
      </c>
      <c r="BD31">
        <f t="shared" si="5"/>
        <v>6.162317138536932</v>
      </c>
      <c r="BF31" s="2">
        <v>7.0336000000000001E-3</v>
      </c>
      <c r="BG31" s="2">
        <v>5.5531E-3</v>
      </c>
      <c r="BH31">
        <v>7038</v>
      </c>
      <c r="BI31">
        <f t="shared" si="6"/>
        <v>7.0335999999999999</v>
      </c>
      <c r="BJ31">
        <f t="shared" si="7"/>
        <v>5.5530999999999997</v>
      </c>
      <c r="BK31">
        <f t="shared" si="8"/>
        <v>0.78951035031847128</v>
      </c>
      <c r="BL31">
        <f t="shared" si="9"/>
        <v>6.1637858354931341</v>
      </c>
      <c r="BN31">
        <f t="shared" si="12"/>
        <v>23</v>
      </c>
      <c r="BO31" s="2">
        <v>-8.4929892979479504E-12</v>
      </c>
      <c r="BP31">
        <v>-78.248060812758297</v>
      </c>
      <c r="BQ31">
        <v>0</v>
      </c>
      <c r="BR31">
        <v>15000</v>
      </c>
      <c r="BS31">
        <v>5.9019392239970596</v>
      </c>
      <c r="BT31">
        <v>791.267561333804</v>
      </c>
      <c r="BU31">
        <v>-0.266401977367695</v>
      </c>
      <c r="BV31">
        <v>9.7168408344811996E-2</v>
      </c>
      <c r="CC31">
        <v>4.6268142871915696</v>
      </c>
      <c r="CD31">
        <v>-79.523185712799204</v>
      </c>
      <c r="CE31">
        <v>0</v>
      </c>
      <c r="CF31">
        <v>15000</v>
      </c>
      <c r="CG31">
        <v>6.5433046043102703</v>
      </c>
      <c r="CH31">
        <v>783.80765102236603</v>
      </c>
      <c r="CI31">
        <v>-3.6025862404688101E-2</v>
      </c>
      <c r="CJ31">
        <v>0.17691092270322301</v>
      </c>
      <c r="CM31">
        <v>1.41431E-2</v>
      </c>
      <c r="CN31">
        <v>1.2699999999999999E-2</v>
      </c>
      <c r="CO31">
        <v>0.90466848300000002</v>
      </c>
      <c r="CP31">
        <v>0.884019577</v>
      </c>
      <c r="CQ31">
        <v>0.1</v>
      </c>
      <c r="CR31">
        <v>0.1</v>
      </c>
      <c r="CS31">
        <v>0.1</v>
      </c>
      <c r="CT31">
        <v>0.1</v>
      </c>
      <c r="CU31" s="2">
        <v>45.94</v>
      </c>
      <c r="CV31" s="2">
        <v>39.14</v>
      </c>
      <c r="CW31" s="2">
        <v>5.7029999999999996E-7</v>
      </c>
      <c r="CX31" s="2">
        <v>3.5919999999999999E-7</v>
      </c>
      <c r="CY31">
        <v>47717</v>
      </c>
      <c r="CZ31">
        <v>267.7</v>
      </c>
      <c r="DA31">
        <v>0.1</v>
      </c>
      <c r="DB31">
        <v>1</v>
      </c>
      <c r="DC31">
        <v>4</v>
      </c>
      <c r="DD31">
        <v>47717</v>
      </c>
      <c r="DE31">
        <f t="shared" si="13"/>
        <v>14.1431</v>
      </c>
      <c r="DF31">
        <f t="shared" si="14"/>
        <v>12.7</v>
      </c>
      <c r="DG31">
        <f t="shared" si="15"/>
        <v>13.363461482494015</v>
      </c>
      <c r="DK31" s="11"/>
      <c r="EI31" s="11"/>
      <c r="FG31" s="11"/>
      <c r="GE31" s="11"/>
    </row>
    <row r="32" spans="1:187" x14ac:dyDescent="0.25">
      <c r="A32">
        <f t="shared" si="10"/>
        <v>24</v>
      </c>
      <c r="B32" s="2">
        <v>-8.4954355290996192E-12</v>
      </c>
      <c r="C32">
        <v>-78.270607278729997</v>
      </c>
      <c r="D32">
        <v>0</v>
      </c>
      <c r="E32">
        <v>14995</v>
      </c>
      <c r="F32">
        <v>5.8793927212699399</v>
      </c>
      <c r="G32">
        <v>774.85</v>
      </c>
      <c r="H32">
        <v>-0.61783342690927501</v>
      </c>
      <c r="I32">
        <v>-2.35661047760712E-3</v>
      </c>
      <c r="P32">
        <v>4.5366809614431096</v>
      </c>
      <c r="Q32">
        <v>-79.613319038547701</v>
      </c>
      <c r="R32">
        <v>0</v>
      </c>
      <c r="S32">
        <v>14995</v>
      </c>
      <c r="T32">
        <v>6.4158357438455802</v>
      </c>
      <c r="U32">
        <v>776.776027026355</v>
      </c>
      <c r="V32">
        <v>-0.74386581599760304</v>
      </c>
      <c r="W32">
        <v>0.180393531253975</v>
      </c>
      <c r="Y32">
        <f t="shared" si="11"/>
        <v>24</v>
      </c>
      <c r="Z32" s="2">
        <v>-8.5038109908820698E-12</v>
      </c>
      <c r="AA32">
        <v>-78.347694646243696</v>
      </c>
      <c r="AB32">
        <v>0</v>
      </c>
      <c r="AC32">
        <v>15011</v>
      </c>
      <c r="AD32">
        <v>5.8023053537562497</v>
      </c>
      <c r="AE32">
        <v>769.43599644343703</v>
      </c>
      <c r="AF32">
        <v>-0.53266687608697205</v>
      </c>
      <c r="AG32">
        <v>-1.05076931858626E-2</v>
      </c>
      <c r="AN32">
        <v>4.4811082971640204</v>
      </c>
      <c r="AO32">
        <v>-79.668891702826798</v>
      </c>
      <c r="AP32">
        <v>0</v>
      </c>
      <c r="AQ32">
        <v>15011</v>
      </c>
      <c r="AR32">
        <v>6.3372441283248797</v>
      </c>
      <c r="AS32">
        <v>770.41962455686701</v>
      </c>
      <c r="AT32">
        <v>-0.151498333729264</v>
      </c>
      <c r="AU32">
        <v>0.18964294469520099</v>
      </c>
      <c r="AX32">
        <v>7.0685000000000001E-3</v>
      </c>
      <c r="AY32">
        <v>5.5775E-3</v>
      </c>
      <c r="AZ32">
        <v>7445</v>
      </c>
      <c r="BA32">
        <f t="shared" si="3"/>
        <v>7.0685000000000002</v>
      </c>
      <c r="BB32">
        <f t="shared" si="3"/>
        <v>5.5774999999999997</v>
      </c>
      <c r="BC32">
        <f t="shared" si="4"/>
        <v>0.78906415788356787</v>
      </c>
      <c r="BD32">
        <f t="shared" si="5"/>
        <v>6.1922126744329953</v>
      </c>
      <c r="BF32" s="2">
        <v>7.0688000000000001E-3</v>
      </c>
      <c r="BG32" s="2">
        <v>5.5789999999999998E-3</v>
      </c>
      <c r="BH32">
        <v>7328</v>
      </c>
      <c r="BI32">
        <f t="shared" si="6"/>
        <v>7.0688000000000004</v>
      </c>
      <c r="BJ32">
        <f t="shared" si="7"/>
        <v>5.5789999999999997</v>
      </c>
      <c r="BK32">
        <f t="shared" si="8"/>
        <v>0.78924287007695781</v>
      </c>
      <c r="BL32">
        <f t="shared" si="9"/>
        <v>6.1933397187505044</v>
      </c>
      <c r="BN32">
        <f t="shared" si="12"/>
        <v>24</v>
      </c>
      <c r="BO32" s="2">
        <v>-8.4929012065214295E-12</v>
      </c>
      <c r="BP32">
        <v>-78.247243630724597</v>
      </c>
      <c r="BQ32">
        <v>0</v>
      </c>
      <c r="BR32">
        <v>15010</v>
      </c>
      <c r="BS32">
        <v>5.9027564060307398</v>
      </c>
      <c r="BT32">
        <v>791.01198063736604</v>
      </c>
      <c r="BU32">
        <v>-0.44608929205567099</v>
      </c>
      <c r="BV32">
        <v>4.2526675172207998E-2</v>
      </c>
      <c r="CC32">
        <v>4.6275782329611399</v>
      </c>
      <c r="CD32">
        <v>-79.522421767029698</v>
      </c>
      <c r="CE32">
        <v>0</v>
      </c>
      <c r="CF32">
        <v>15010</v>
      </c>
      <c r="CG32">
        <v>6.5443849867785104</v>
      </c>
      <c r="CH32">
        <v>783.18401627293701</v>
      </c>
      <c r="CI32">
        <v>-0.17490152357320499</v>
      </c>
      <c r="CJ32">
        <v>0.18961138021888899</v>
      </c>
      <c r="DK32" s="11"/>
      <c r="EI32" s="11"/>
      <c r="FG32" s="11"/>
      <c r="GE32" s="11"/>
    </row>
    <row r="33" spans="1:187" x14ac:dyDescent="0.25">
      <c r="A33">
        <f t="shared" si="10"/>
        <v>25</v>
      </c>
      <c r="B33" s="2">
        <v>-8.4944258658264905E-12</v>
      </c>
      <c r="C33">
        <v>-78.261300766780906</v>
      </c>
      <c r="D33">
        <v>0</v>
      </c>
      <c r="E33">
        <v>15095</v>
      </c>
      <c r="F33">
        <v>5.88869923321906</v>
      </c>
      <c r="G33">
        <v>775.36390678184102</v>
      </c>
      <c r="H33">
        <v>-0.48596117452834597</v>
      </c>
      <c r="I33">
        <v>-2.7581463760650401E-2</v>
      </c>
      <c r="P33">
        <v>4.5434317308365397</v>
      </c>
      <c r="Q33">
        <v>-79.606568269154295</v>
      </c>
      <c r="R33">
        <v>0</v>
      </c>
      <c r="S33">
        <v>15095</v>
      </c>
      <c r="T33">
        <v>6.4253827734782201</v>
      </c>
      <c r="U33">
        <v>777.50678393401404</v>
      </c>
      <c r="V33">
        <v>-0.43862743429743001</v>
      </c>
      <c r="W33">
        <v>0.163166636349862</v>
      </c>
      <c r="Y33">
        <f t="shared" si="11"/>
        <v>25</v>
      </c>
      <c r="Z33" s="2">
        <v>-8.5029368528805001E-12</v>
      </c>
      <c r="AA33">
        <v>-78.339591837276004</v>
      </c>
      <c r="AB33">
        <v>0</v>
      </c>
      <c r="AC33">
        <v>15111</v>
      </c>
      <c r="AD33">
        <v>5.8104081627238999</v>
      </c>
      <c r="AE33">
        <v>769.78599906735406</v>
      </c>
      <c r="AF33">
        <v>-0.70497387502556097</v>
      </c>
      <c r="AG33">
        <v>-9.4853762630476397E-4</v>
      </c>
      <c r="AN33">
        <v>4.48696706015388</v>
      </c>
      <c r="AO33">
        <v>-79.663032939836995</v>
      </c>
      <c r="AP33">
        <v>0</v>
      </c>
      <c r="AQ33">
        <v>15111</v>
      </c>
      <c r="AR33">
        <v>6.3455296704038604</v>
      </c>
      <c r="AS33">
        <v>770.94059694901796</v>
      </c>
      <c r="AT33">
        <v>-0.19951636867766301</v>
      </c>
      <c r="AU33">
        <v>0.21196158164401599</v>
      </c>
      <c r="AX33">
        <v>7.1038999999999998E-3</v>
      </c>
      <c r="AY33">
        <v>5.6040999999999999E-3</v>
      </c>
      <c r="AZ33">
        <v>7745</v>
      </c>
      <c r="BA33">
        <f t="shared" si="3"/>
        <v>7.1038999999999994</v>
      </c>
      <c r="BB33">
        <f t="shared" si="3"/>
        <v>5.6040999999999999</v>
      </c>
      <c r="BC33">
        <f t="shared" si="4"/>
        <v>0.78887653260884871</v>
      </c>
      <c r="BD33">
        <f t="shared" si="5"/>
        <v>6.2223120220410228</v>
      </c>
      <c r="BF33" s="2">
        <v>7.1041999999999998E-3</v>
      </c>
      <c r="BG33" s="2">
        <v>5.6051E-3</v>
      </c>
      <c r="BH33">
        <v>7617</v>
      </c>
      <c r="BI33">
        <f t="shared" si="6"/>
        <v>7.1041999999999996</v>
      </c>
      <c r="BJ33">
        <f t="shared" si="7"/>
        <v>5.6051000000000002</v>
      </c>
      <c r="BK33">
        <f t="shared" si="8"/>
        <v>0.78898398130683267</v>
      </c>
      <c r="BL33">
        <f t="shared" si="9"/>
        <v>6.2230971764932779</v>
      </c>
      <c r="BN33">
        <f t="shared" si="12"/>
        <v>25</v>
      </c>
      <c r="BO33" s="2">
        <v>-8.4918373331396797E-12</v>
      </c>
      <c r="BP33">
        <v>-78.237518090476399</v>
      </c>
      <c r="BQ33">
        <v>0</v>
      </c>
      <c r="BR33">
        <v>15110</v>
      </c>
      <c r="BS33">
        <v>5.9124819462789704</v>
      </c>
      <c r="BT33">
        <v>791.65</v>
      </c>
      <c r="BU33">
        <v>-0.53972919673851305</v>
      </c>
      <c r="BV33">
        <v>6.2790153805157303E-2</v>
      </c>
      <c r="CC33">
        <v>4.6352595248256403</v>
      </c>
      <c r="CD33">
        <v>-79.514740475165198</v>
      </c>
      <c r="CE33">
        <v>0</v>
      </c>
      <c r="CF33">
        <v>15110</v>
      </c>
      <c r="CG33">
        <v>6.5552479739098297</v>
      </c>
      <c r="CH33">
        <v>784.03470802540596</v>
      </c>
      <c r="CI33">
        <v>-0.20068343083130699</v>
      </c>
      <c r="CJ33">
        <v>0.20640675503813299</v>
      </c>
      <c r="DK33" s="11"/>
      <c r="EI33" s="11"/>
      <c r="FG33" s="11"/>
      <c r="GE33" s="11"/>
    </row>
    <row r="34" spans="1:187" x14ac:dyDescent="0.25">
      <c r="A34">
        <f t="shared" si="10"/>
        <v>26</v>
      </c>
      <c r="B34" s="2">
        <v>-8.4904753041604997E-12</v>
      </c>
      <c r="C34">
        <v>-78.224932458490002</v>
      </c>
      <c r="D34">
        <v>0</v>
      </c>
      <c r="E34">
        <v>15484</v>
      </c>
      <c r="F34">
        <v>5.9250675415099403</v>
      </c>
      <c r="G34">
        <v>777.56390420132698</v>
      </c>
      <c r="H34">
        <v>-0.48945199105098303</v>
      </c>
      <c r="I34">
        <v>1.8530428451349099E-2</v>
      </c>
      <c r="P34">
        <v>4.5698306073002097</v>
      </c>
      <c r="Q34">
        <v>-79.580169392690607</v>
      </c>
      <c r="R34">
        <v>0</v>
      </c>
      <c r="S34">
        <v>15484</v>
      </c>
      <c r="T34">
        <v>6.4627164226045597</v>
      </c>
      <c r="U34">
        <v>780.233546428252</v>
      </c>
      <c r="V34">
        <v>-0.66389426809291396</v>
      </c>
      <c r="W34">
        <v>0.25585315311231599</v>
      </c>
      <c r="Y34">
        <f t="shared" si="11"/>
        <v>26</v>
      </c>
      <c r="Z34" s="2">
        <v>-8.4994945109828602E-12</v>
      </c>
      <c r="AA34">
        <v>-78.307939115039204</v>
      </c>
      <c r="AB34">
        <v>0</v>
      </c>
      <c r="AC34">
        <v>15500</v>
      </c>
      <c r="AD34">
        <v>5.84206088496079</v>
      </c>
      <c r="AE34">
        <v>771.66802467036803</v>
      </c>
      <c r="AF34">
        <v>-0.540678812163077</v>
      </c>
      <c r="AG34">
        <v>6.4471810775500099E-2</v>
      </c>
      <c r="AN34">
        <v>4.5098617568350701</v>
      </c>
      <c r="AO34">
        <v>-79.640138243155704</v>
      </c>
      <c r="AP34">
        <v>0</v>
      </c>
      <c r="AQ34">
        <v>15500</v>
      </c>
      <c r="AR34">
        <v>6.3779076609568399</v>
      </c>
      <c r="AS34">
        <v>773.07168027104501</v>
      </c>
      <c r="AT34">
        <v>-7.3624127127838696E-2</v>
      </c>
      <c r="AU34">
        <v>0.21959848228026199</v>
      </c>
      <c r="AX34">
        <v>7.1393999999999997E-3</v>
      </c>
      <c r="AY34">
        <v>5.6306000000000004E-3</v>
      </c>
      <c r="AZ34">
        <v>8043</v>
      </c>
      <c r="BA34">
        <f t="shared" si="3"/>
        <v>7.1393999999999993</v>
      </c>
      <c r="BB34">
        <f t="shared" si="3"/>
        <v>5.6306000000000003</v>
      </c>
      <c r="BC34">
        <f t="shared" si="4"/>
        <v>0.78866571420567566</v>
      </c>
      <c r="BD34">
        <f t="shared" si="5"/>
        <v>6.2523762470453912</v>
      </c>
      <c r="BF34" s="2">
        <v>7.1398E-3</v>
      </c>
      <c r="BG34" s="2">
        <v>5.6312000000000003E-3</v>
      </c>
      <c r="BH34">
        <v>7905</v>
      </c>
      <c r="BI34">
        <f t="shared" si="6"/>
        <v>7.1398000000000001</v>
      </c>
      <c r="BJ34">
        <f t="shared" si="7"/>
        <v>5.6312000000000006</v>
      </c>
      <c r="BK34">
        <f t="shared" si="8"/>
        <v>0.78870556598224051</v>
      </c>
      <c r="BL34">
        <f t="shared" si="9"/>
        <v>6.2529213377520909</v>
      </c>
      <c r="BN34">
        <f t="shared" si="12"/>
        <v>26</v>
      </c>
      <c r="BO34" s="2">
        <v>-8.4876563785120293E-12</v>
      </c>
      <c r="BP34">
        <v>-78.198976891165202</v>
      </c>
      <c r="BQ34">
        <v>0</v>
      </c>
      <c r="BR34">
        <v>15500</v>
      </c>
      <c r="BS34">
        <v>5.9510231455901499</v>
      </c>
      <c r="BT34">
        <v>794.32872904516796</v>
      </c>
      <c r="BU34">
        <v>-0.51363580781393003</v>
      </c>
      <c r="BV34">
        <v>7.0325438141821295E-2</v>
      </c>
      <c r="CC34">
        <v>4.6655142755227397</v>
      </c>
      <c r="CD34">
        <v>-79.484485724468101</v>
      </c>
      <c r="CE34">
        <v>0</v>
      </c>
      <c r="CF34">
        <v>15500</v>
      </c>
      <c r="CG34">
        <v>6.5980346526718803</v>
      </c>
      <c r="CH34">
        <v>786.93174465278605</v>
      </c>
      <c r="CI34">
        <v>-0.100665093629316</v>
      </c>
      <c r="CJ34">
        <v>0.197860470808912</v>
      </c>
      <c r="DK34" s="11"/>
      <c r="EI34" s="11"/>
      <c r="FG34" s="11"/>
      <c r="GE34" s="11"/>
    </row>
    <row r="35" spans="1:187" x14ac:dyDescent="0.25">
      <c r="A35">
        <f t="shared" si="10"/>
        <v>27</v>
      </c>
      <c r="B35" s="2">
        <v>-8.4853660014226601E-12</v>
      </c>
      <c r="C35">
        <v>-78.1779280028112</v>
      </c>
      <c r="D35">
        <v>0</v>
      </c>
      <c r="E35">
        <v>15983</v>
      </c>
      <c r="F35">
        <v>5.9720719971887197</v>
      </c>
      <c r="G35">
        <v>780.64282206252301</v>
      </c>
      <c r="H35">
        <v>-0.44342886284591199</v>
      </c>
      <c r="I35">
        <v>3.0221362833379801E-2</v>
      </c>
      <c r="P35">
        <v>4.6040524557625799</v>
      </c>
      <c r="Q35">
        <v>-79.545947544228198</v>
      </c>
      <c r="R35">
        <v>0</v>
      </c>
      <c r="S35">
        <v>15983</v>
      </c>
      <c r="T35">
        <v>6.5111134248295199</v>
      </c>
      <c r="U35">
        <v>783.79337596570099</v>
      </c>
      <c r="V35">
        <v>-0.45422947445661099</v>
      </c>
      <c r="W35">
        <v>0.213344547296034</v>
      </c>
      <c r="Y35">
        <f t="shared" si="11"/>
        <v>27</v>
      </c>
      <c r="Z35" s="2">
        <v>-8.4950492820756697E-12</v>
      </c>
      <c r="AA35">
        <v>-78.267064835297205</v>
      </c>
      <c r="AB35">
        <v>0</v>
      </c>
      <c r="AC35">
        <v>15999</v>
      </c>
      <c r="AD35">
        <v>5.8829351647027099</v>
      </c>
      <c r="AE35">
        <v>774.1</v>
      </c>
      <c r="AF35">
        <v>-0.62873455461691397</v>
      </c>
      <c r="AG35">
        <v>2.5849183192537199E-2</v>
      </c>
      <c r="AN35">
        <v>4.5394547629676802</v>
      </c>
      <c r="AO35">
        <v>-79.610545237023103</v>
      </c>
      <c r="AP35">
        <v>0</v>
      </c>
      <c r="AQ35">
        <v>15999</v>
      </c>
      <c r="AR35">
        <v>6.4197584915809598</v>
      </c>
      <c r="AS35">
        <v>776.28872367455904</v>
      </c>
      <c r="AT35">
        <v>-0.23232557591251901</v>
      </c>
      <c r="AU35">
        <v>0.260457773135995</v>
      </c>
      <c r="AX35">
        <v>7.1751000000000002E-3</v>
      </c>
      <c r="AY35">
        <v>5.6572000000000002E-3</v>
      </c>
      <c r="AZ35">
        <v>8339</v>
      </c>
      <c r="BA35">
        <f t="shared" si="3"/>
        <v>7.1751000000000005</v>
      </c>
      <c r="BB35">
        <f t="shared" si="3"/>
        <v>5.6572000000000005</v>
      </c>
      <c r="BC35">
        <f t="shared" si="4"/>
        <v>0.78844894147816758</v>
      </c>
      <c r="BD35">
        <f t="shared" si="5"/>
        <v>6.2825757728482285</v>
      </c>
      <c r="BF35" s="2">
        <v>7.1754999999999996E-3</v>
      </c>
      <c r="BG35" s="2">
        <v>5.6573999999999999E-3</v>
      </c>
      <c r="BH35">
        <v>8192</v>
      </c>
      <c r="BI35">
        <f t="shared" si="6"/>
        <v>7.1754999999999995</v>
      </c>
      <c r="BJ35">
        <f t="shared" si="7"/>
        <v>5.6574</v>
      </c>
      <c r="BK35">
        <f t="shared" si="8"/>
        <v>0.78843286182147587</v>
      </c>
      <c r="BL35">
        <f t="shared" si="9"/>
        <v>6.2828470005292454</v>
      </c>
      <c r="BN35">
        <f t="shared" si="12"/>
        <v>27</v>
      </c>
      <c r="BO35" s="2">
        <v>-8.4822285913860302E-12</v>
      </c>
      <c r="BP35">
        <v>-78.149003444795994</v>
      </c>
      <c r="BQ35">
        <v>0</v>
      </c>
      <c r="BR35">
        <v>16000</v>
      </c>
      <c r="BS35">
        <v>6.0009965919592796</v>
      </c>
      <c r="BT35">
        <v>797.91254934417202</v>
      </c>
      <c r="BU35">
        <v>-0.34125308228217199</v>
      </c>
      <c r="BV35">
        <v>0.104584826823946</v>
      </c>
      <c r="CC35">
        <v>4.7051398361468202</v>
      </c>
      <c r="CD35">
        <v>-79.444860163843998</v>
      </c>
      <c r="CE35">
        <v>0</v>
      </c>
      <c r="CF35">
        <v>16000</v>
      </c>
      <c r="CG35">
        <v>6.6540736579231003</v>
      </c>
      <c r="CH35">
        <v>790.79834730301002</v>
      </c>
      <c r="CI35">
        <v>-0.19697402967960301</v>
      </c>
      <c r="CJ35">
        <v>0.25939182748349798</v>
      </c>
      <c r="DK35" s="11"/>
      <c r="EI35" s="11"/>
      <c r="FG35" s="11"/>
      <c r="GE35" s="11"/>
    </row>
    <row r="36" spans="1:187" x14ac:dyDescent="0.25">
      <c r="A36">
        <f t="shared" si="10"/>
        <v>28</v>
      </c>
      <c r="B36" s="2">
        <v>-8.4750321994661496E-12</v>
      </c>
      <c r="C36">
        <v>-78.082798259474004</v>
      </c>
      <c r="D36">
        <v>0</v>
      </c>
      <c r="E36">
        <v>16981</v>
      </c>
      <c r="F36">
        <v>6.0672017405259799</v>
      </c>
      <c r="G36">
        <v>786.64774774386797</v>
      </c>
      <c r="H36">
        <v>-0.51617903335067605</v>
      </c>
      <c r="I36">
        <v>2.13946723403457E-2</v>
      </c>
      <c r="P36">
        <v>4.6734420832189798</v>
      </c>
      <c r="Q36">
        <v>-79.476557916771796</v>
      </c>
      <c r="R36">
        <v>0</v>
      </c>
      <c r="S36">
        <v>16981</v>
      </c>
      <c r="T36">
        <v>6.60924517706637</v>
      </c>
      <c r="U36">
        <v>791.02546094859395</v>
      </c>
      <c r="V36">
        <v>-0.43269019343776</v>
      </c>
      <c r="W36">
        <v>0.30949693470443801</v>
      </c>
      <c r="Y36">
        <f t="shared" si="11"/>
        <v>28</v>
      </c>
      <c r="Z36" s="2">
        <v>-8.4860910616255098E-12</v>
      </c>
      <c r="AA36">
        <v>-78.184589379146203</v>
      </c>
      <c r="AB36">
        <v>0</v>
      </c>
      <c r="AC36">
        <v>16998</v>
      </c>
      <c r="AD36">
        <v>5.9654106208537998</v>
      </c>
      <c r="AE36">
        <v>779.46645276990603</v>
      </c>
      <c r="AF36">
        <v>-0.110449944197062</v>
      </c>
      <c r="AG36">
        <v>8.9678469489035795E-2</v>
      </c>
      <c r="AN36">
        <v>4.5993876833413596</v>
      </c>
      <c r="AO36">
        <v>-79.550612316649506</v>
      </c>
      <c r="AP36">
        <v>0</v>
      </c>
      <c r="AQ36">
        <v>16998</v>
      </c>
      <c r="AR36">
        <v>6.5045164404060403</v>
      </c>
      <c r="AS36">
        <v>782.47431848368001</v>
      </c>
      <c r="AT36">
        <v>-0.27969808244608102</v>
      </c>
      <c r="AU36">
        <v>0.20240340948678201</v>
      </c>
      <c r="AX36">
        <v>7.2110999999999998E-3</v>
      </c>
      <c r="AY36">
        <v>5.6838000000000001E-3</v>
      </c>
      <c r="AZ36">
        <v>8634</v>
      </c>
      <c r="BA36">
        <f t="shared" si="3"/>
        <v>7.2111000000000001</v>
      </c>
      <c r="BB36">
        <f t="shared" si="3"/>
        <v>5.6837999999999997</v>
      </c>
      <c r="BC36">
        <f t="shared" si="4"/>
        <v>0.78820152265257726</v>
      </c>
      <c r="BD36">
        <f t="shared" si="5"/>
        <v>6.3128756085583921</v>
      </c>
      <c r="BF36" s="2">
        <v>7.2113999999999998E-3</v>
      </c>
      <c r="BG36" s="2">
        <v>5.6836999999999999E-3</v>
      </c>
      <c r="BH36">
        <v>8478</v>
      </c>
      <c r="BI36">
        <f t="shared" si="6"/>
        <v>7.2113999999999994</v>
      </c>
      <c r="BJ36">
        <f t="shared" si="7"/>
        <v>5.6837</v>
      </c>
      <c r="BK36">
        <f t="shared" si="8"/>
        <v>0.78815486590675876</v>
      </c>
      <c r="BL36">
        <f t="shared" si="9"/>
        <v>6.3129077331382977</v>
      </c>
      <c r="BN36">
        <f t="shared" si="12"/>
        <v>28</v>
      </c>
      <c r="BO36" s="2">
        <v>-8.4712510443896096E-12</v>
      </c>
      <c r="BP36">
        <v>-78.047937650440502</v>
      </c>
      <c r="BQ36">
        <v>0</v>
      </c>
      <c r="BR36">
        <v>17000</v>
      </c>
      <c r="BS36">
        <v>6.10206238631483</v>
      </c>
      <c r="BT36">
        <v>805.43488053334295</v>
      </c>
      <c r="BU36">
        <v>-0.40591887946210697</v>
      </c>
      <c r="BV36">
        <v>6.4385768520199393E-2</v>
      </c>
      <c r="CC36">
        <v>4.78548307044393</v>
      </c>
      <c r="CD36">
        <v>-79.364516929546895</v>
      </c>
      <c r="CE36">
        <v>0</v>
      </c>
      <c r="CF36">
        <v>17000</v>
      </c>
      <c r="CG36">
        <v>6.7676961495109902</v>
      </c>
      <c r="CH36">
        <v>798.72489634209796</v>
      </c>
      <c r="CI36">
        <v>-0.42706681052123302</v>
      </c>
      <c r="CJ36">
        <v>0.22711156383907799</v>
      </c>
      <c r="DK36" s="11"/>
      <c r="EI36" s="11"/>
      <c r="FG36" s="11"/>
      <c r="GE36" s="11"/>
    </row>
    <row r="37" spans="1:187" x14ac:dyDescent="0.25">
      <c r="A37">
        <f t="shared" si="10"/>
        <v>29</v>
      </c>
      <c r="B37" s="2">
        <v>-8.4644544520208395E-12</v>
      </c>
      <c r="C37">
        <v>-77.9854291597713</v>
      </c>
      <c r="D37">
        <v>0</v>
      </c>
      <c r="E37">
        <v>17980</v>
      </c>
      <c r="F37">
        <v>6.1645708402286301</v>
      </c>
      <c r="G37">
        <v>792.80210485376699</v>
      </c>
      <c r="H37">
        <v>-0.568073563315867</v>
      </c>
      <c r="I37">
        <v>8.9808443606443994E-2</v>
      </c>
      <c r="P37">
        <v>4.7447206678544704</v>
      </c>
      <c r="Q37">
        <v>-79.405279332136303</v>
      </c>
      <c r="R37">
        <v>0</v>
      </c>
      <c r="S37">
        <v>17980</v>
      </c>
      <c r="T37">
        <v>6.7100483181646497</v>
      </c>
      <c r="U37">
        <v>798.67579797714097</v>
      </c>
      <c r="V37">
        <v>-0.54387842900268502</v>
      </c>
      <c r="W37">
        <v>0.376506921055907</v>
      </c>
      <c r="Y37">
        <f t="shared" si="11"/>
        <v>29</v>
      </c>
      <c r="Z37" s="2">
        <v>-8.4769363295315805E-12</v>
      </c>
      <c r="AA37">
        <v>-78.100365890097095</v>
      </c>
      <c r="AB37">
        <v>0</v>
      </c>
      <c r="AC37">
        <v>17998</v>
      </c>
      <c r="AD37">
        <v>6.0496341099028603</v>
      </c>
      <c r="AE37">
        <v>784.53113825557</v>
      </c>
      <c r="AF37">
        <v>-0.70218555196353105</v>
      </c>
      <c r="AG37">
        <v>4.4223874860584898E-2</v>
      </c>
      <c r="AN37">
        <v>4.6607320976432502</v>
      </c>
      <c r="AO37">
        <v>-79.489267902347606</v>
      </c>
      <c r="AP37">
        <v>0</v>
      </c>
      <c r="AQ37">
        <v>17998</v>
      </c>
      <c r="AR37">
        <v>6.5912705430876004</v>
      </c>
      <c r="AS37">
        <v>789.06652146719898</v>
      </c>
      <c r="AT37">
        <v>-0.41701016686841702</v>
      </c>
      <c r="AU37">
        <v>0.242893228566017</v>
      </c>
      <c r="AX37">
        <v>7.2471999999999996E-3</v>
      </c>
      <c r="AY37">
        <v>5.7105000000000003E-3</v>
      </c>
      <c r="AZ37">
        <v>8927</v>
      </c>
      <c r="BA37">
        <f t="shared" si="3"/>
        <v>7.2471999999999994</v>
      </c>
      <c r="BB37">
        <f t="shared" si="3"/>
        <v>5.7105000000000006</v>
      </c>
      <c r="BC37">
        <f t="shared" si="4"/>
        <v>0.78795948780218583</v>
      </c>
      <c r="BD37">
        <f t="shared" si="5"/>
        <v>6.3432770662931119</v>
      </c>
      <c r="BF37" s="2">
        <v>7.2475999999999999E-3</v>
      </c>
      <c r="BG37" s="2">
        <v>5.7101000000000001E-3</v>
      </c>
      <c r="BH37">
        <v>8763</v>
      </c>
      <c r="BI37">
        <f t="shared" si="6"/>
        <v>7.2476000000000003</v>
      </c>
      <c r="BJ37">
        <f t="shared" si="7"/>
        <v>5.7100999999999997</v>
      </c>
      <c r="BK37">
        <f t="shared" si="8"/>
        <v>0.78786080909542466</v>
      </c>
      <c r="BL37">
        <f t="shared" si="9"/>
        <v>6.3431370157659472</v>
      </c>
      <c r="BN37">
        <f t="shared" si="12"/>
        <v>29</v>
      </c>
      <c r="BO37" s="2">
        <v>-8.4600295519043895E-12</v>
      </c>
      <c r="BP37">
        <v>-77.944747757110704</v>
      </c>
      <c r="BQ37">
        <v>0</v>
      </c>
      <c r="BR37">
        <v>18000</v>
      </c>
      <c r="BS37">
        <v>6.2052522796446601</v>
      </c>
      <c r="BT37">
        <v>813.69538506713297</v>
      </c>
      <c r="BU37">
        <v>-0.51102126893837296</v>
      </c>
      <c r="BV37">
        <v>3.8756002898504997E-2</v>
      </c>
      <c r="CC37">
        <v>4.8680718437888402</v>
      </c>
      <c r="CD37">
        <v>-79.281928156202</v>
      </c>
      <c r="CE37">
        <v>0</v>
      </c>
      <c r="CF37">
        <v>18000</v>
      </c>
      <c r="CG37">
        <v>6.8844943128751197</v>
      </c>
      <c r="CH37">
        <v>807.32826957763496</v>
      </c>
      <c r="CI37">
        <v>-0.30905240342726098</v>
      </c>
      <c r="CJ37">
        <v>0.18909162896444201</v>
      </c>
      <c r="DK37" s="11"/>
      <c r="EI37" s="11"/>
      <c r="FG37" s="11"/>
      <c r="GE37" s="11"/>
    </row>
    <row r="38" spans="1:187" x14ac:dyDescent="0.25">
      <c r="A38">
        <f t="shared" si="10"/>
        <v>30</v>
      </c>
      <c r="B38" s="2">
        <v>-8.4536192065595706E-12</v>
      </c>
      <c r="C38">
        <v>-77.885748049153193</v>
      </c>
      <c r="D38">
        <v>0</v>
      </c>
      <c r="E38">
        <v>18979</v>
      </c>
      <c r="F38">
        <v>6.26425195084677</v>
      </c>
      <c r="G38">
        <v>799.49267485743997</v>
      </c>
      <c r="H38">
        <v>-0.75727602049476295</v>
      </c>
      <c r="I38">
        <v>0.12866027382115</v>
      </c>
      <c r="P38">
        <v>4.8177045345514697</v>
      </c>
      <c r="Q38">
        <v>-79.332295465439302</v>
      </c>
      <c r="R38">
        <v>0</v>
      </c>
      <c r="S38">
        <v>18979</v>
      </c>
      <c r="T38">
        <v>6.8132630922819697</v>
      </c>
      <c r="U38">
        <v>806.38228833131495</v>
      </c>
      <c r="V38">
        <v>-0.56937608114045801</v>
      </c>
      <c r="W38">
        <v>0.35751807927652501</v>
      </c>
      <c r="Y38">
        <f t="shared" si="11"/>
        <v>30</v>
      </c>
      <c r="Z38" s="2">
        <v>-8.4676189671117896E-12</v>
      </c>
      <c r="AA38">
        <v>-78.014519090346198</v>
      </c>
      <c r="AB38">
        <v>0</v>
      </c>
      <c r="AC38">
        <v>18998</v>
      </c>
      <c r="AD38">
        <v>6.1354809096537899</v>
      </c>
      <c r="AE38">
        <v>790.19867956361895</v>
      </c>
      <c r="AF38">
        <v>-0.59168156364881297</v>
      </c>
      <c r="AG38">
        <v>5.5798133237583702E-2</v>
      </c>
      <c r="AN38">
        <v>4.7236300004695604</v>
      </c>
      <c r="AO38">
        <v>-79.426369999521299</v>
      </c>
      <c r="AP38">
        <v>0</v>
      </c>
      <c r="AQ38">
        <v>18998</v>
      </c>
      <c r="AR38">
        <v>6.6802216103094096</v>
      </c>
      <c r="AS38">
        <v>795.792568599329</v>
      </c>
      <c r="AT38">
        <v>-0.29697256440694397</v>
      </c>
      <c r="AU38">
        <v>0.24088403751319101</v>
      </c>
      <c r="AX38">
        <v>7.2836000000000003E-3</v>
      </c>
      <c r="AY38">
        <v>5.7372999999999999E-3</v>
      </c>
      <c r="AZ38">
        <v>9218</v>
      </c>
      <c r="BA38">
        <f t="shared" si="3"/>
        <v>7.2836000000000007</v>
      </c>
      <c r="BB38">
        <f t="shared" si="3"/>
        <v>5.7373000000000003</v>
      </c>
      <c r="BC38">
        <f t="shared" si="4"/>
        <v>0.78770113680048326</v>
      </c>
      <c r="BD38">
        <f t="shared" si="5"/>
        <v>6.3738471835302972</v>
      </c>
      <c r="BF38" s="2">
        <v>7.2839000000000003E-3</v>
      </c>
      <c r="BG38" s="2">
        <v>5.7365999999999997E-3</v>
      </c>
      <c r="BH38">
        <v>9047</v>
      </c>
      <c r="BI38">
        <f t="shared" si="6"/>
        <v>7.2839</v>
      </c>
      <c r="BJ38">
        <f t="shared" si="7"/>
        <v>5.7365999999999993</v>
      </c>
      <c r="BK38">
        <f t="shared" si="8"/>
        <v>0.7875725916061449</v>
      </c>
      <c r="BL38">
        <f t="shared" si="9"/>
        <v>6.3734677451164137</v>
      </c>
      <c r="BN38">
        <f t="shared" si="12"/>
        <v>30</v>
      </c>
      <c r="BO38" s="2">
        <v>-8.4485573376667708E-12</v>
      </c>
      <c r="BP38">
        <v>-77.839129587966596</v>
      </c>
      <c r="BQ38">
        <v>0</v>
      </c>
      <c r="BR38">
        <v>19000</v>
      </c>
      <c r="BS38">
        <v>6.3108704487887799</v>
      </c>
      <c r="BT38">
        <v>821.357188316666</v>
      </c>
      <c r="BU38">
        <v>-0.41267727748918098</v>
      </c>
      <c r="BV38">
        <v>-5.2914072802859599E-3</v>
      </c>
      <c r="CC38">
        <v>4.9518219283301796</v>
      </c>
      <c r="CD38">
        <v>-79.198178071660607</v>
      </c>
      <c r="CE38">
        <v>0</v>
      </c>
      <c r="CF38">
        <v>19000</v>
      </c>
      <c r="CG38">
        <v>7.0029348182833804</v>
      </c>
      <c r="CH38">
        <v>815.60209400242002</v>
      </c>
      <c r="CI38">
        <v>-0.232041577585822</v>
      </c>
      <c r="CJ38">
        <v>0.14696522741642901</v>
      </c>
      <c r="DK38" s="11"/>
      <c r="EI38" s="11"/>
      <c r="FG38" s="11"/>
      <c r="GE38" s="11"/>
    </row>
    <row r="39" spans="1:187" x14ac:dyDescent="0.25">
      <c r="A39">
        <f t="shared" si="10"/>
        <v>31</v>
      </c>
      <c r="B39" s="2">
        <v>-8.4425738969273696E-12</v>
      </c>
      <c r="C39">
        <v>-77.784141436781397</v>
      </c>
      <c r="D39">
        <v>0</v>
      </c>
      <c r="E39">
        <v>19978</v>
      </c>
      <c r="F39">
        <v>6.3658585632185698</v>
      </c>
      <c r="G39">
        <v>805.56206045106501</v>
      </c>
      <c r="H39">
        <v>-0.55789388682591901</v>
      </c>
      <c r="I39">
        <v>0.15759125162628801</v>
      </c>
      <c r="P39">
        <v>4.892323189122</v>
      </c>
      <c r="Q39">
        <v>-79.257676810868801</v>
      </c>
      <c r="R39">
        <v>0</v>
      </c>
      <c r="S39">
        <v>19978</v>
      </c>
      <c r="T39">
        <v>6.9187898055816399</v>
      </c>
      <c r="U39">
        <v>814.04542164193094</v>
      </c>
      <c r="V39">
        <v>-0.64938464245547001</v>
      </c>
      <c r="W39">
        <v>0.34718381086558497</v>
      </c>
      <c r="Y39">
        <f t="shared" si="11"/>
        <v>31</v>
      </c>
      <c r="Z39" s="2">
        <v>-8.4580779879939107E-12</v>
      </c>
      <c r="AA39">
        <v>-77.926800216654797</v>
      </c>
      <c r="AB39">
        <v>0</v>
      </c>
      <c r="AC39">
        <v>19998</v>
      </c>
      <c r="AD39">
        <v>6.2231997833451604</v>
      </c>
      <c r="AE39">
        <v>795.77764438180202</v>
      </c>
      <c r="AF39">
        <v>-0.70623867112657901</v>
      </c>
      <c r="AG39">
        <v>5.4430066735463398E-2</v>
      </c>
      <c r="AN39">
        <v>4.7880804408714503</v>
      </c>
      <c r="AO39">
        <v>-79.3619195591194</v>
      </c>
      <c r="AP39">
        <v>0</v>
      </c>
      <c r="AQ39">
        <v>19998</v>
      </c>
      <c r="AR39">
        <v>6.7713682972266698</v>
      </c>
      <c r="AS39">
        <v>802.32723432720798</v>
      </c>
      <c r="AT39">
        <v>-0.316153614629893</v>
      </c>
      <c r="AU39">
        <v>0.238289986438875</v>
      </c>
      <c r="AX39">
        <v>7.3201000000000004E-3</v>
      </c>
      <c r="AY39">
        <v>5.764E-3</v>
      </c>
      <c r="AZ39">
        <v>9507</v>
      </c>
      <c r="BA39">
        <f t="shared" si="3"/>
        <v>7.3201000000000001</v>
      </c>
      <c r="BB39">
        <f t="shared" si="3"/>
        <v>5.7640000000000002</v>
      </c>
      <c r="BC39">
        <f t="shared" si="4"/>
        <v>0.78742093687244707</v>
      </c>
      <c r="BD39">
        <f t="shared" si="5"/>
        <v>6.4043817216896901</v>
      </c>
      <c r="BF39" s="2">
        <v>7.3203000000000001E-3</v>
      </c>
      <c r="BG39" s="2">
        <v>5.7632999999999998E-3</v>
      </c>
      <c r="BH39">
        <v>9330</v>
      </c>
      <c r="BI39">
        <f t="shared" si="6"/>
        <v>7.3203000000000005</v>
      </c>
      <c r="BJ39">
        <f t="shared" si="7"/>
        <v>5.7633000000000001</v>
      </c>
      <c r="BK39">
        <f t="shared" si="8"/>
        <v>0.7873037990246301</v>
      </c>
      <c r="BL39">
        <f t="shared" si="9"/>
        <v>6.4039685458723321</v>
      </c>
      <c r="BN39">
        <f t="shared" si="12"/>
        <v>31</v>
      </c>
      <c r="BO39" s="2">
        <v>-8.4368140728860404E-12</v>
      </c>
      <c r="BP39">
        <v>-77.731112715086695</v>
      </c>
      <c r="BQ39">
        <v>0</v>
      </c>
      <c r="BR39">
        <v>20000</v>
      </c>
      <c r="BS39">
        <v>6.4188873216686302</v>
      </c>
      <c r="BT39">
        <v>829.96472495411899</v>
      </c>
      <c r="BU39">
        <v>-0.472350251658468</v>
      </c>
      <c r="BV39">
        <v>6.5184260783522304E-4</v>
      </c>
      <c r="CC39">
        <v>5.0387784686916204</v>
      </c>
      <c r="CD39">
        <v>-79.111221531299194</v>
      </c>
      <c r="CE39">
        <v>0</v>
      </c>
      <c r="CF39">
        <v>20000</v>
      </c>
      <c r="CG39">
        <v>7.1259099369995598</v>
      </c>
      <c r="CH39">
        <v>824.39754397898605</v>
      </c>
      <c r="CI39">
        <v>-0.223343290746291</v>
      </c>
      <c r="CJ39">
        <v>0.20881786051985499</v>
      </c>
      <c r="DK39" s="11"/>
      <c r="EI39" s="11"/>
      <c r="FG39" s="11"/>
      <c r="GE39" s="11"/>
    </row>
    <row r="40" spans="1:187" x14ac:dyDescent="0.25">
      <c r="A40">
        <f t="shared" si="10"/>
        <v>32</v>
      </c>
      <c r="B40" s="2">
        <v>-8.4313388519149902E-12</v>
      </c>
      <c r="C40">
        <v>-77.680764591463003</v>
      </c>
      <c r="D40">
        <v>0</v>
      </c>
      <c r="E40">
        <v>20979</v>
      </c>
      <c r="F40">
        <v>6.4692354085369699</v>
      </c>
      <c r="G40">
        <v>812.77668531040399</v>
      </c>
      <c r="H40">
        <v>-0.82285218920144798</v>
      </c>
      <c r="I40">
        <v>0.178450612321535</v>
      </c>
      <c r="P40">
        <v>4.9684896607861697</v>
      </c>
      <c r="Q40">
        <v>-79.181510339204607</v>
      </c>
      <c r="R40">
        <v>0</v>
      </c>
      <c r="S40">
        <v>20979</v>
      </c>
      <c r="T40">
        <v>7.0265054628072301</v>
      </c>
      <c r="U40">
        <v>821.92222359283005</v>
      </c>
      <c r="V40">
        <v>-0.47287071503146</v>
      </c>
      <c r="W40">
        <v>0.41061698624148002</v>
      </c>
      <c r="Y40">
        <f t="shared" si="11"/>
        <v>32</v>
      </c>
      <c r="Z40" s="2">
        <v>-8.4483472734958598E-12</v>
      </c>
      <c r="AA40">
        <v>-77.8372386084488</v>
      </c>
      <c r="AB40">
        <v>0</v>
      </c>
      <c r="AC40">
        <v>20998</v>
      </c>
      <c r="AD40">
        <v>6.3127613915511303</v>
      </c>
      <c r="AE40">
        <v>801.69043963707804</v>
      </c>
      <c r="AF40">
        <v>-0.51701585476481904</v>
      </c>
      <c r="AG40">
        <v>5.4111463395749897E-2</v>
      </c>
      <c r="AN40">
        <v>4.85422850827793</v>
      </c>
      <c r="AO40">
        <v>-79.295771491712898</v>
      </c>
      <c r="AP40">
        <v>0</v>
      </c>
      <c r="AQ40">
        <v>20998</v>
      </c>
      <c r="AR40">
        <v>6.8649157912776797</v>
      </c>
      <c r="AS40">
        <v>809.69881267024095</v>
      </c>
      <c r="AT40">
        <v>-0.68291081878448001</v>
      </c>
      <c r="AU40">
        <v>0.25753237996953798</v>
      </c>
      <c r="AX40">
        <v>7.3568000000000001E-3</v>
      </c>
      <c r="AY40">
        <v>5.7907999999999996E-3</v>
      </c>
      <c r="AZ40">
        <v>9794</v>
      </c>
      <c r="BA40">
        <f t="shared" si="3"/>
        <v>7.3567999999999998</v>
      </c>
      <c r="BB40">
        <f t="shared" si="3"/>
        <v>5.7907999999999999</v>
      </c>
      <c r="BC40">
        <f t="shared" si="4"/>
        <v>0.78713571117877335</v>
      </c>
      <c r="BD40">
        <f t="shared" si="5"/>
        <v>6.4350512297590337</v>
      </c>
      <c r="BF40" s="2">
        <v>7.3569999999999998E-3</v>
      </c>
      <c r="BG40" s="2">
        <v>5.79E-3</v>
      </c>
      <c r="BH40">
        <v>9612</v>
      </c>
      <c r="BI40">
        <f t="shared" si="6"/>
        <v>7.3570000000000002</v>
      </c>
      <c r="BJ40">
        <f t="shared" si="7"/>
        <v>5.79</v>
      </c>
      <c r="BK40">
        <f t="shared" si="8"/>
        <v>0.78700557292374607</v>
      </c>
      <c r="BL40">
        <f t="shared" si="9"/>
        <v>6.4345691835939434</v>
      </c>
      <c r="BN40">
        <f t="shared" si="12"/>
        <v>32</v>
      </c>
      <c r="BO40" s="2">
        <v>-8.4247929812986106E-12</v>
      </c>
      <c r="BP40">
        <v>-77.620462347572897</v>
      </c>
      <c r="BQ40">
        <v>0</v>
      </c>
      <c r="BR40">
        <v>21000</v>
      </c>
      <c r="BS40">
        <v>6.5295376891824004</v>
      </c>
      <c r="BT40">
        <v>838.12516504914504</v>
      </c>
      <c r="BU40">
        <v>-0.36007355350224401</v>
      </c>
      <c r="BV40">
        <v>5.0888727514394001E-2</v>
      </c>
      <c r="CC40">
        <v>5.1271361414543399</v>
      </c>
      <c r="CD40">
        <v>-79.022863858536496</v>
      </c>
      <c r="CE40">
        <v>0</v>
      </c>
      <c r="CF40">
        <v>21000</v>
      </c>
      <c r="CG40">
        <v>7.2508665561603403</v>
      </c>
      <c r="CH40">
        <v>833.61098815968296</v>
      </c>
      <c r="CI40">
        <v>-0.29059240019761301</v>
      </c>
      <c r="CJ40">
        <v>0.175458848102759</v>
      </c>
      <c r="DK40" s="11"/>
      <c r="EI40" s="11"/>
      <c r="FG40" s="11"/>
      <c r="GE40" s="11"/>
    </row>
    <row r="41" spans="1:187" x14ac:dyDescent="0.25">
      <c r="A41">
        <f t="shared" si="10"/>
        <v>33</v>
      </c>
      <c r="B41" s="2">
        <v>-8.4198869664681105E-12</v>
      </c>
      <c r="C41">
        <v>-77.575262427977506</v>
      </c>
      <c r="D41">
        <v>0</v>
      </c>
      <c r="E41">
        <v>21980</v>
      </c>
      <c r="F41">
        <v>6.5747375720224897</v>
      </c>
      <c r="G41">
        <v>818.81588086463603</v>
      </c>
      <c r="H41">
        <v>-1.00747716662441</v>
      </c>
      <c r="I41">
        <v>-9.2282092079907594E-3</v>
      </c>
      <c r="P41">
        <v>5.0463911098330101</v>
      </c>
      <c r="Q41">
        <v>-79.103608890157801</v>
      </c>
      <c r="R41">
        <v>0</v>
      </c>
      <c r="S41">
        <v>21980</v>
      </c>
      <c r="T41">
        <v>7.1366747485777804</v>
      </c>
      <c r="U41">
        <v>829.23816453173197</v>
      </c>
      <c r="V41">
        <v>-0.39273637043340598</v>
      </c>
      <c r="W41">
        <v>0.28718573749475801</v>
      </c>
      <c r="Y41">
        <f t="shared" si="11"/>
        <v>33</v>
      </c>
      <c r="Z41" s="2">
        <v>-8.4383997185633004E-12</v>
      </c>
      <c r="AA41">
        <v>-77.745653388609696</v>
      </c>
      <c r="AB41">
        <v>0</v>
      </c>
      <c r="AC41">
        <v>21999</v>
      </c>
      <c r="AD41">
        <v>6.4043466113902197</v>
      </c>
      <c r="AE41">
        <v>807.9</v>
      </c>
      <c r="AF41">
        <v>-0.415955590721519</v>
      </c>
      <c r="AG41">
        <v>5.6697170972663399E-2</v>
      </c>
      <c r="AN41">
        <v>4.9221444653500601</v>
      </c>
      <c r="AO41">
        <v>-79.227855534640796</v>
      </c>
      <c r="AP41">
        <v>0</v>
      </c>
      <c r="AQ41">
        <v>21999</v>
      </c>
      <c r="AR41">
        <v>6.9609634588706397</v>
      </c>
      <c r="AS41">
        <v>816.69910052359796</v>
      </c>
      <c r="AT41">
        <v>-0.41691019014890601</v>
      </c>
      <c r="AU41">
        <v>0.335582293953404</v>
      </c>
      <c r="AX41">
        <v>7.3834E-3</v>
      </c>
      <c r="AY41">
        <v>5.8101999999999997E-3</v>
      </c>
      <c r="AZ41">
        <v>10000</v>
      </c>
      <c r="BA41">
        <f t="shared" si="3"/>
        <v>7.3834</v>
      </c>
      <c r="BB41">
        <f t="shared" si="3"/>
        <v>5.8102</v>
      </c>
      <c r="BC41">
        <f t="shared" si="4"/>
        <v>0.78692743180648483</v>
      </c>
      <c r="BD41">
        <f t="shared" si="5"/>
        <v>6.4572631531658455</v>
      </c>
      <c r="BF41" s="2">
        <v>7.3937999999999999E-3</v>
      </c>
      <c r="BG41" s="2">
        <v>5.8167999999999996E-3</v>
      </c>
      <c r="BH41">
        <v>9893</v>
      </c>
      <c r="BI41">
        <f t="shared" si="6"/>
        <v>7.3937999999999997</v>
      </c>
      <c r="BJ41">
        <f t="shared" si="7"/>
        <v>5.8167999999999997</v>
      </c>
      <c r="BK41">
        <f t="shared" si="8"/>
        <v>0.78671319213395008</v>
      </c>
      <c r="BL41">
        <f t="shared" si="9"/>
        <v>6.4652712583467133</v>
      </c>
      <c r="BN41">
        <f t="shared" si="12"/>
        <v>33</v>
      </c>
      <c r="BO41" s="2">
        <v>-8.4124737341137392E-12</v>
      </c>
      <c r="BP41">
        <v>-77.5071125489211</v>
      </c>
      <c r="BQ41">
        <v>0</v>
      </c>
      <c r="BR41">
        <v>22000</v>
      </c>
      <c r="BS41">
        <v>6.6428874878341899</v>
      </c>
      <c r="BT41">
        <v>846.78022007416303</v>
      </c>
      <c r="BU41">
        <v>-0.38272770319983301</v>
      </c>
      <c r="BV41">
        <v>4.5631502645732798E-2</v>
      </c>
      <c r="CC41">
        <v>5.2181193717424099</v>
      </c>
      <c r="CD41">
        <v>-78.931880628248393</v>
      </c>
      <c r="CE41">
        <v>0</v>
      </c>
      <c r="CF41">
        <v>22000</v>
      </c>
      <c r="CG41">
        <v>7.3795362743822404</v>
      </c>
      <c r="CH41">
        <v>842.30525490388504</v>
      </c>
      <c r="CI41">
        <v>-0.118633806101948</v>
      </c>
      <c r="CJ41">
        <v>0.122323568899757</v>
      </c>
      <c r="DK41" s="11"/>
      <c r="EI41" s="11"/>
      <c r="FG41" s="11"/>
      <c r="GE41" s="11"/>
    </row>
    <row r="42" spans="1:187" x14ac:dyDescent="0.25">
      <c r="A42">
        <f t="shared" si="10"/>
        <v>34</v>
      </c>
      <c r="B42" s="2">
        <v>-8.4082182405867401E-12</v>
      </c>
      <c r="C42">
        <v>-77.467923183596199</v>
      </c>
      <c r="D42">
        <v>0</v>
      </c>
      <c r="E42">
        <v>22981</v>
      </c>
      <c r="F42">
        <v>6.6820768164037796</v>
      </c>
      <c r="G42">
        <v>825.47754195316395</v>
      </c>
      <c r="H42">
        <v>-0.84905542578415905</v>
      </c>
      <c r="I42">
        <v>2.7254984276363099E-2</v>
      </c>
      <c r="P42">
        <v>5.1259577423406304</v>
      </c>
      <c r="Q42">
        <v>-79.024042257650194</v>
      </c>
      <c r="R42">
        <v>0</v>
      </c>
      <c r="S42">
        <v>22981</v>
      </c>
      <c r="T42">
        <v>7.2491989593824098</v>
      </c>
      <c r="U42">
        <v>837.92949785701603</v>
      </c>
      <c r="V42">
        <v>-0.544216231110068</v>
      </c>
      <c r="W42">
        <v>0.27932120919252101</v>
      </c>
      <c r="Y42">
        <f t="shared" si="11"/>
        <v>34</v>
      </c>
      <c r="Z42" s="2">
        <v>-8.4282082181419399E-12</v>
      </c>
      <c r="AA42">
        <v>-77.651918246011107</v>
      </c>
      <c r="AB42">
        <v>0</v>
      </c>
      <c r="AC42">
        <v>23000</v>
      </c>
      <c r="AD42">
        <v>6.4980817539888402</v>
      </c>
      <c r="AE42">
        <v>814.03</v>
      </c>
      <c r="AF42">
        <v>-0.36235848286043398</v>
      </c>
      <c r="AG42">
        <v>9.3026443377603102E-2</v>
      </c>
      <c r="AN42">
        <v>4.9918268336356597</v>
      </c>
      <c r="AO42">
        <v>-79.158173166355198</v>
      </c>
      <c r="AP42">
        <v>0</v>
      </c>
      <c r="AQ42">
        <v>23000</v>
      </c>
      <c r="AR42">
        <v>7.05950920915841</v>
      </c>
      <c r="AS42">
        <v>823.64409812304802</v>
      </c>
      <c r="AT42">
        <v>-0.117466726719419</v>
      </c>
      <c r="AU42">
        <v>0.340439341401502</v>
      </c>
      <c r="AX42">
        <v>7.4203000000000003E-3</v>
      </c>
      <c r="AY42">
        <v>5.8370000000000002E-3</v>
      </c>
      <c r="AZ42">
        <v>11472</v>
      </c>
      <c r="BA42">
        <f t="shared" si="3"/>
        <v>7.4203000000000001</v>
      </c>
      <c r="BB42">
        <f t="shared" si="3"/>
        <v>5.8369999999999997</v>
      </c>
      <c r="BC42">
        <f t="shared" si="4"/>
        <v>0.78662587765993286</v>
      </c>
      <c r="BD42">
        <f t="shared" si="5"/>
        <v>6.4879984837700668</v>
      </c>
      <c r="BF42" s="2">
        <v>7.4079999999999997E-3</v>
      </c>
      <c r="BG42" s="2">
        <v>5.8271E-3</v>
      </c>
      <c r="BH42">
        <v>10000</v>
      </c>
      <c r="BI42">
        <f t="shared" si="6"/>
        <v>7.4079999999999995</v>
      </c>
      <c r="BJ42">
        <f t="shared" si="7"/>
        <v>5.8270999999999997</v>
      </c>
      <c r="BK42">
        <f t="shared" si="8"/>
        <v>0.78659557235421174</v>
      </c>
      <c r="BL42">
        <f t="shared" si="9"/>
        <v>6.4770897239832168</v>
      </c>
      <c r="BN42">
        <f t="shared" si="12"/>
        <v>34</v>
      </c>
      <c r="BO42" s="2">
        <v>-8.3998427788042895E-12</v>
      </c>
      <c r="BP42">
        <v>-77.390818238358094</v>
      </c>
      <c r="BQ42">
        <v>0</v>
      </c>
      <c r="BR42">
        <v>23000</v>
      </c>
      <c r="BS42">
        <v>6.7591817983972096</v>
      </c>
      <c r="BT42">
        <v>855.70472490924999</v>
      </c>
      <c r="BU42">
        <v>-0.50897371653200296</v>
      </c>
      <c r="BV42">
        <v>5.0030339839060002E-2</v>
      </c>
      <c r="CC42">
        <v>5.3119467025262201</v>
      </c>
      <c r="CD42">
        <v>-78.838053297464597</v>
      </c>
      <c r="CE42">
        <v>0</v>
      </c>
      <c r="CF42">
        <v>23000</v>
      </c>
      <c r="CG42">
        <v>7.5122281580979697</v>
      </c>
      <c r="CH42">
        <v>852.25747123187602</v>
      </c>
      <c r="CI42">
        <v>-0.214111161207827</v>
      </c>
      <c r="CJ42">
        <v>0.136036999634915</v>
      </c>
      <c r="DK42" s="11"/>
      <c r="EI42" s="11"/>
      <c r="FG42" s="11"/>
      <c r="GE42" s="11"/>
    </row>
    <row r="43" spans="1:187" x14ac:dyDescent="0.25">
      <c r="A43">
        <f t="shared" si="10"/>
        <v>35</v>
      </c>
      <c r="B43" s="2">
        <v>-8.3963326742708596E-12</v>
      </c>
      <c r="C43">
        <v>-77.358472749651199</v>
      </c>
      <c r="D43">
        <v>0</v>
      </c>
      <c r="E43">
        <v>23982</v>
      </c>
      <c r="F43">
        <v>6.7915272503487696</v>
      </c>
      <c r="G43">
        <v>832.46808849811498</v>
      </c>
      <c r="H43">
        <v>-1.0526542437947199</v>
      </c>
      <c r="I43">
        <v>5.5337664844772601E-2</v>
      </c>
      <c r="P43">
        <v>5.2075703890257996</v>
      </c>
      <c r="Q43">
        <v>-78.942429610964993</v>
      </c>
      <c r="R43">
        <v>0</v>
      </c>
      <c r="S43">
        <v>23982</v>
      </c>
      <c r="T43">
        <v>7.3646166711857504</v>
      </c>
      <c r="U43">
        <v>846.27720142725605</v>
      </c>
      <c r="V43">
        <v>-0.91647709924057796</v>
      </c>
      <c r="W43">
        <v>0.24576944684908</v>
      </c>
      <c r="Y43">
        <f t="shared" si="11"/>
        <v>35</v>
      </c>
      <c r="Z43" s="2">
        <v>-8.4177863247589198E-12</v>
      </c>
      <c r="AA43">
        <v>-77.556031773497693</v>
      </c>
      <c r="AB43">
        <v>0</v>
      </c>
      <c r="AC43">
        <v>24001</v>
      </c>
      <c r="AD43">
        <v>6.5939682265022599</v>
      </c>
      <c r="AE43">
        <v>820.21199581021006</v>
      </c>
      <c r="AF43">
        <v>-0.56207829945895305</v>
      </c>
      <c r="AG43">
        <v>7.8200361850724598E-2</v>
      </c>
      <c r="AN43">
        <v>5.0632864730723499</v>
      </c>
      <c r="AO43">
        <v>-79.086713526918501</v>
      </c>
      <c r="AP43">
        <v>0</v>
      </c>
      <c r="AQ43">
        <v>24001</v>
      </c>
      <c r="AR43">
        <v>7.1605684004120702</v>
      </c>
      <c r="AS43">
        <v>830.863440287907</v>
      </c>
      <c r="AT43">
        <v>-0.408372916578219</v>
      </c>
      <c r="AU43">
        <v>0.35000019940570998</v>
      </c>
      <c r="AX43">
        <v>7.4574000000000003E-3</v>
      </c>
      <c r="AY43">
        <v>5.8639E-3</v>
      </c>
      <c r="AZ43">
        <v>12930</v>
      </c>
      <c r="BA43">
        <f t="shared" si="3"/>
        <v>7.4574000000000007</v>
      </c>
      <c r="BB43">
        <f t="shared" si="3"/>
        <v>5.8639000000000001</v>
      </c>
      <c r="BC43">
        <f t="shared" si="4"/>
        <v>0.78631962882505957</v>
      </c>
      <c r="BD43">
        <f t="shared" si="5"/>
        <v>6.518868637742588</v>
      </c>
      <c r="BF43" s="2">
        <v>7.4450000000000002E-3</v>
      </c>
      <c r="BG43" s="2">
        <v>5.8539999999999998E-3</v>
      </c>
      <c r="BH43">
        <v>11447</v>
      </c>
      <c r="BI43">
        <f t="shared" si="6"/>
        <v>7.4450000000000003</v>
      </c>
      <c r="BJ43">
        <f t="shared" si="7"/>
        <v>5.8540000000000001</v>
      </c>
      <c r="BK43">
        <f t="shared" si="8"/>
        <v>0.78629952988582941</v>
      </c>
      <c r="BL43">
        <f t="shared" si="9"/>
        <v>6.5079264121419271</v>
      </c>
      <c r="BN43">
        <f t="shared" si="12"/>
        <v>35</v>
      </c>
      <c r="BO43" s="2">
        <v>-8.3868594577887708E-12</v>
      </c>
      <c r="BP43">
        <v>-77.271394238868098</v>
      </c>
      <c r="BQ43">
        <v>0</v>
      </c>
      <c r="BR43">
        <v>24000</v>
      </c>
      <c r="BS43">
        <v>6.8786057978872304</v>
      </c>
      <c r="BT43">
        <v>864.94011003545597</v>
      </c>
      <c r="BU43">
        <v>-0.35671102999874699</v>
      </c>
      <c r="BV43">
        <v>5.8508803625413101E-2</v>
      </c>
      <c r="CC43">
        <v>5.4087609550698099</v>
      </c>
      <c r="CD43">
        <v>-78.741239044921002</v>
      </c>
      <c r="CE43">
        <v>0</v>
      </c>
      <c r="CF43">
        <v>24000</v>
      </c>
      <c r="CG43">
        <v>7.6491441870761196</v>
      </c>
      <c r="CH43">
        <v>861.90224366552002</v>
      </c>
      <c r="CI43">
        <v>-0.28461675515235701</v>
      </c>
      <c r="CJ43">
        <v>0.188580989360905</v>
      </c>
      <c r="DK43" s="11"/>
      <c r="EI43" s="11"/>
      <c r="FG43" s="11"/>
      <c r="GE43" s="11"/>
    </row>
    <row r="44" spans="1:187" x14ac:dyDescent="0.25">
      <c r="A44">
        <f t="shared" si="10"/>
        <v>36</v>
      </c>
      <c r="B44" s="2">
        <v>-8.3902611421049392E-12</v>
      </c>
      <c r="C44">
        <v>-77.302628779563605</v>
      </c>
      <c r="D44">
        <v>0</v>
      </c>
      <c r="E44">
        <v>24483</v>
      </c>
      <c r="F44">
        <v>6.8473712204363801</v>
      </c>
      <c r="G44">
        <v>836.28674869565702</v>
      </c>
      <c r="H44">
        <v>-0.79368857643477597</v>
      </c>
      <c r="I44">
        <v>7.7501145954700099E-3</v>
      </c>
      <c r="P44">
        <v>5.2493914296508697</v>
      </c>
      <c r="Q44">
        <v>-78.900608570339998</v>
      </c>
      <c r="R44">
        <v>0</v>
      </c>
      <c r="S44">
        <v>24483</v>
      </c>
      <c r="T44">
        <v>7.42376055403028</v>
      </c>
      <c r="U44">
        <v>851.205889991032</v>
      </c>
      <c r="V44">
        <v>-1.00051737749198</v>
      </c>
      <c r="W44">
        <v>0.23526981449086501</v>
      </c>
      <c r="Y44">
        <f t="shared" si="11"/>
        <v>36</v>
      </c>
      <c r="Z44" s="2">
        <v>-8.4124601815865896E-12</v>
      </c>
      <c r="AA44">
        <v>-77.506992775451806</v>
      </c>
      <c r="AB44">
        <v>0</v>
      </c>
      <c r="AC44">
        <v>24502</v>
      </c>
      <c r="AD44">
        <v>6.6430072245481</v>
      </c>
      <c r="AE44">
        <v>823.03628145789401</v>
      </c>
      <c r="AF44">
        <v>-0.43732589155636797</v>
      </c>
      <c r="AG44">
        <v>9.8787813184719298E-2</v>
      </c>
      <c r="AN44">
        <v>5.0997633408998597</v>
      </c>
      <c r="AO44">
        <v>-79.050236659090999</v>
      </c>
      <c r="AP44">
        <v>0</v>
      </c>
      <c r="AQ44">
        <v>24502</v>
      </c>
      <c r="AR44">
        <v>7.2121544816066301</v>
      </c>
      <c r="AS44">
        <v>834.602854412684</v>
      </c>
      <c r="AT44">
        <v>-0.37775710489046399</v>
      </c>
      <c r="AU44">
        <v>0.280134764137282</v>
      </c>
      <c r="AX44">
        <v>7.4947E-3</v>
      </c>
      <c r="AY44">
        <v>5.8906999999999996E-3</v>
      </c>
      <c r="AZ44">
        <v>14379</v>
      </c>
      <c r="BA44">
        <f t="shared" si="3"/>
        <v>7.4946999999999999</v>
      </c>
      <c r="BB44">
        <f t="shared" si="3"/>
        <v>5.8906999999999998</v>
      </c>
      <c r="BC44">
        <f t="shared" si="4"/>
        <v>0.78598209401310259</v>
      </c>
      <c r="BD44">
        <f t="shared" si="5"/>
        <v>6.5497361170480861</v>
      </c>
      <c r="BF44" s="2">
        <v>7.4822999999999999E-3</v>
      </c>
      <c r="BG44" s="2">
        <v>5.8809999999999999E-3</v>
      </c>
      <c r="BH44">
        <v>12889</v>
      </c>
      <c r="BI44">
        <f t="shared" si="6"/>
        <v>7.4822999999999995</v>
      </c>
      <c r="BJ44">
        <f t="shared" si="7"/>
        <v>5.8810000000000002</v>
      </c>
      <c r="BK44">
        <f t="shared" si="8"/>
        <v>0.78598826564024438</v>
      </c>
      <c r="BL44">
        <f t="shared" si="9"/>
        <v>6.5389312997295246</v>
      </c>
      <c r="BN44">
        <f t="shared" si="12"/>
        <v>36</v>
      </c>
      <c r="BO44" s="2">
        <v>-8.3802187194823003E-12</v>
      </c>
      <c r="BP44">
        <v>-77.2101150038215</v>
      </c>
      <c r="BQ44">
        <v>0</v>
      </c>
      <c r="BR44">
        <v>24500</v>
      </c>
      <c r="BS44">
        <v>6.93988503293384</v>
      </c>
      <c r="BT44">
        <v>869.65011003570203</v>
      </c>
      <c r="BU44">
        <v>-0.37535758437547201</v>
      </c>
      <c r="BV44">
        <v>4.4285791671642503E-2</v>
      </c>
      <c r="CC44">
        <v>5.4587123027618603</v>
      </c>
      <c r="CD44">
        <v>-78.691287697229001</v>
      </c>
      <c r="CE44">
        <v>0</v>
      </c>
      <c r="CF44">
        <v>24500</v>
      </c>
      <c r="CG44">
        <v>7.71978606044103</v>
      </c>
      <c r="CH44">
        <v>866.95242156902395</v>
      </c>
      <c r="CI44">
        <v>-0.23332591331585401</v>
      </c>
      <c r="CJ44">
        <v>0.206141127103767</v>
      </c>
      <c r="DK44" s="11"/>
      <c r="EI44" s="11"/>
      <c r="FG44" s="11"/>
      <c r="GE44" s="11"/>
    </row>
    <row r="45" spans="1:187" x14ac:dyDescent="0.25">
      <c r="A45">
        <f t="shared" si="10"/>
        <v>37</v>
      </c>
      <c r="B45" s="2">
        <v>-8.3854771000188501E-12</v>
      </c>
      <c r="C45">
        <v>-77.258578407331498</v>
      </c>
      <c r="D45">
        <v>0</v>
      </c>
      <c r="E45">
        <v>24874</v>
      </c>
      <c r="F45">
        <v>6.8914215926684896</v>
      </c>
      <c r="G45">
        <v>839.25933911669802</v>
      </c>
      <c r="H45">
        <v>-0.87683467191481101</v>
      </c>
      <c r="I45">
        <v>1.0201571056412E-2</v>
      </c>
      <c r="P45">
        <v>5.2824840683590102</v>
      </c>
      <c r="Q45">
        <v>-78.8675159316318</v>
      </c>
      <c r="R45">
        <v>0</v>
      </c>
      <c r="S45">
        <v>24874</v>
      </c>
      <c r="T45">
        <v>7.4705606125060404</v>
      </c>
      <c r="U45">
        <v>854.280718809566</v>
      </c>
      <c r="V45">
        <v>-0.80504139174312705</v>
      </c>
      <c r="W45">
        <v>0.272179952304618</v>
      </c>
      <c r="Y45">
        <f t="shared" si="11"/>
        <v>37</v>
      </c>
      <c r="Z45" s="2">
        <v>-8.4082588981682002E-12</v>
      </c>
      <c r="AA45">
        <v>-77.468344889875894</v>
      </c>
      <c r="AB45">
        <v>0</v>
      </c>
      <c r="AC45">
        <v>24893</v>
      </c>
      <c r="AD45">
        <v>6.6816551101240904</v>
      </c>
      <c r="AE45">
        <v>825.63791584880505</v>
      </c>
      <c r="AF45">
        <v>-0.54203455835493697</v>
      </c>
      <c r="AG45">
        <v>0.138300457874833</v>
      </c>
      <c r="AN45">
        <v>5.1284972238245903</v>
      </c>
      <c r="AO45">
        <v>-79.021502776166201</v>
      </c>
      <c r="AP45">
        <v>0</v>
      </c>
      <c r="AQ45">
        <v>24893</v>
      </c>
      <c r="AR45">
        <v>7.2527903285384197</v>
      </c>
      <c r="AS45">
        <v>837.730619165289</v>
      </c>
      <c r="AT45">
        <v>-0.37208543262508798</v>
      </c>
      <c r="AU45">
        <v>0.34107198281715601</v>
      </c>
      <c r="AX45">
        <v>7.5109E-3</v>
      </c>
      <c r="AY45">
        <v>5.9023000000000001E-3</v>
      </c>
      <c r="AZ45">
        <v>15000</v>
      </c>
      <c r="BA45">
        <f t="shared" si="3"/>
        <v>7.5109000000000004</v>
      </c>
      <c r="BB45">
        <f t="shared" si="3"/>
        <v>5.9023000000000003</v>
      </c>
      <c r="BC45">
        <f t="shared" si="4"/>
        <v>0.78583125857087699</v>
      </c>
      <c r="BD45">
        <f t="shared" si="5"/>
        <v>6.5631148271875714</v>
      </c>
      <c r="BF45" s="2">
        <v>7.5196999999999998E-3</v>
      </c>
      <c r="BG45" s="2">
        <v>5.9081000000000003E-3</v>
      </c>
      <c r="BH45">
        <v>14319</v>
      </c>
      <c r="BI45">
        <f t="shared" si="6"/>
        <v>7.5196999999999994</v>
      </c>
      <c r="BJ45">
        <f t="shared" si="7"/>
        <v>5.9081000000000001</v>
      </c>
      <c r="BK45">
        <f t="shared" si="8"/>
        <v>0.78568293947896861</v>
      </c>
      <c r="BL45">
        <f t="shared" si="9"/>
        <v>6.5700375756154328</v>
      </c>
      <c r="BN45">
        <f t="shared" si="12"/>
        <v>37</v>
      </c>
      <c r="BO45" s="2">
        <v>-8.3749332338914302E-12</v>
      </c>
      <c r="BP45">
        <v>-77.161685108591101</v>
      </c>
      <c r="BQ45">
        <v>0</v>
      </c>
      <c r="BR45">
        <v>24890</v>
      </c>
      <c r="BS45">
        <v>6.9883149281642201</v>
      </c>
      <c r="BT45">
        <v>873.25494498220905</v>
      </c>
      <c r="BU45">
        <v>-0.39459476129612597</v>
      </c>
      <c r="BV45">
        <v>2.7808250518431301E-2</v>
      </c>
      <c r="CC45">
        <v>5.4983278394887503</v>
      </c>
      <c r="CD45">
        <v>-78.651672160502102</v>
      </c>
      <c r="CE45">
        <v>0</v>
      </c>
      <c r="CF45">
        <v>24890</v>
      </c>
      <c r="CG45">
        <v>7.7758108897608897</v>
      </c>
      <c r="CH45">
        <v>870.83796872081302</v>
      </c>
      <c r="CI45">
        <v>-0.191174160776831</v>
      </c>
      <c r="CJ45">
        <v>0.17182655555361001</v>
      </c>
      <c r="DK45" s="11"/>
      <c r="EI45" s="11"/>
      <c r="FG45" s="11"/>
      <c r="GE45" s="11"/>
    </row>
    <row r="46" spans="1:187" x14ac:dyDescent="0.25">
      <c r="A46">
        <f t="shared" si="10"/>
        <v>38</v>
      </c>
      <c r="B46" s="2">
        <v>-8.3842302675204902E-12</v>
      </c>
      <c r="C46">
        <v>-77.247184322339095</v>
      </c>
      <c r="D46">
        <v>0</v>
      </c>
      <c r="E46">
        <v>24974</v>
      </c>
      <c r="F46">
        <v>6.9028156776607998</v>
      </c>
      <c r="G46">
        <v>839.96199039542103</v>
      </c>
      <c r="H46">
        <v>-0.75838632250261495</v>
      </c>
      <c r="I46">
        <v>-7.3096018204454596E-3</v>
      </c>
      <c r="P46">
        <v>5.2910498449844399</v>
      </c>
      <c r="Q46">
        <v>-78.858950155006397</v>
      </c>
      <c r="R46">
        <v>0</v>
      </c>
      <c r="S46">
        <v>24974</v>
      </c>
      <c r="T46">
        <v>7.4826744499819799</v>
      </c>
      <c r="U46">
        <v>855.07247529029496</v>
      </c>
      <c r="V46">
        <v>-0.48315889964414899</v>
      </c>
      <c r="W46">
        <v>0.26716862067798303</v>
      </c>
      <c r="Y46">
        <f t="shared" si="11"/>
        <v>38</v>
      </c>
      <c r="Z46" s="2">
        <v>-8.4071611434685602E-12</v>
      </c>
      <c r="AA46">
        <v>-77.458342102758706</v>
      </c>
      <c r="AB46">
        <v>0</v>
      </c>
      <c r="AC46">
        <v>24993</v>
      </c>
      <c r="AD46">
        <v>6.6916578972412699</v>
      </c>
      <c r="AE46">
        <v>826.287384532396</v>
      </c>
      <c r="AF46">
        <v>-0.44295977493070798</v>
      </c>
      <c r="AG46">
        <v>0.104802356576863</v>
      </c>
      <c r="AN46">
        <v>5.1359260266558602</v>
      </c>
      <c r="AO46">
        <v>-79.014073973335002</v>
      </c>
      <c r="AP46">
        <v>0</v>
      </c>
      <c r="AQ46">
        <v>24993</v>
      </c>
      <c r="AR46">
        <v>7.2632962422545999</v>
      </c>
      <c r="AS46">
        <v>838.44093424023299</v>
      </c>
      <c r="AT46">
        <v>-0.14336275003684601</v>
      </c>
      <c r="AU46">
        <v>0.30002513832128502</v>
      </c>
      <c r="AX46">
        <v>7.5484999999999997E-3</v>
      </c>
      <c r="AY46">
        <v>5.9293000000000002E-3</v>
      </c>
      <c r="AZ46">
        <v>15278</v>
      </c>
      <c r="BA46">
        <f t="shared" si="3"/>
        <v>7.5484999999999998</v>
      </c>
      <c r="BB46">
        <f t="shared" si="3"/>
        <v>5.9293000000000005</v>
      </c>
      <c r="BC46">
        <f t="shared" si="4"/>
        <v>0.78549380671656632</v>
      </c>
      <c r="BD46">
        <f t="shared" si="5"/>
        <v>6.5942186383625421</v>
      </c>
      <c r="BF46" s="2">
        <v>7.5376999999999996E-3</v>
      </c>
      <c r="BG46" s="2">
        <v>5.9211000000000003E-3</v>
      </c>
      <c r="BH46">
        <v>15000</v>
      </c>
      <c r="BI46">
        <f t="shared" si="6"/>
        <v>7.5376999999999992</v>
      </c>
      <c r="BJ46">
        <f t="shared" si="7"/>
        <v>5.9211</v>
      </c>
      <c r="BK46">
        <f t="shared" si="8"/>
        <v>0.78553139551852691</v>
      </c>
      <c r="BL46">
        <f t="shared" si="9"/>
        <v>6.5849788399581097</v>
      </c>
      <c r="BN46">
        <f t="shared" si="12"/>
        <v>38</v>
      </c>
      <c r="BO46" s="2">
        <v>-8.3735983099665607E-12</v>
      </c>
      <c r="BP46">
        <v>-77.1492742630045</v>
      </c>
      <c r="BQ46">
        <v>0</v>
      </c>
      <c r="BR46">
        <v>24990</v>
      </c>
      <c r="BS46">
        <v>7.0007257737508599</v>
      </c>
      <c r="BT46">
        <v>874.31432360364101</v>
      </c>
      <c r="BU46">
        <v>-0.313488145133968</v>
      </c>
      <c r="BV46">
        <v>2.4739048980097E-2</v>
      </c>
      <c r="CC46">
        <v>5.5086765243640903</v>
      </c>
      <c r="CD46">
        <v>-78.641323475626706</v>
      </c>
      <c r="CE46">
        <v>0</v>
      </c>
      <c r="CF46">
        <v>24990</v>
      </c>
      <c r="CG46">
        <v>7.7904461402643204</v>
      </c>
      <c r="CH46">
        <v>871.90975799908801</v>
      </c>
      <c r="CI46">
        <v>-0.16562102340505699</v>
      </c>
      <c r="CJ46">
        <v>0.18212315412487001</v>
      </c>
      <c r="DK46" s="11"/>
      <c r="EI46" s="11"/>
      <c r="FG46" s="11"/>
      <c r="GE46" s="11"/>
    </row>
    <row r="47" spans="1:187" x14ac:dyDescent="0.25">
      <c r="A47">
        <f t="shared" si="10"/>
        <v>39</v>
      </c>
      <c r="B47" s="2">
        <v>-8.3841082947760904E-12</v>
      </c>
      <c r="C47">
        <v>-77.246042532207497</v>
      </c>
      <c r="D47">
        <v>0</v>
      </c>
      <c r="E47">
        <v>24984</v>
      </c>
      <c r="F47">
        <v>6.9039574677924103</v>
      </c>
      <c r="G47">
        <v>466.66533185952801</v>
      </c>
      <c r="H47">
        <v>-0.41318475504751501</v>
      </c>
      <c r="I47">
        <v>1.50109970793907E-2</v>
      </c>
      <c r="P47">
        <v>5.2919084242357197</v>
      </c>
      <c r="Q47">
        <v>-78.858091575755097</v>
      </c>
      <c r="R47">
        <v>0</v>
      </c>
      <c r="S47">
        <v>24984</v>
      </c>
      <c r="T47">
        <v>7.4838886644035103</v>
      </c>
      <c r="U47">
        <v>475.00503128288199</v>
      </c>
      <c r="V47">
        <v>-0.290997047910389</v>
      </c>
      <c r="W47">
        <v>0.16321901951953</v>
      </c>
      <c r="Y47">
        <f t="shared" si="11"/>
        <v>39</v>
      </c>
      <c r="Z47" s="2">
        <v>-8.4070662757784694E-12</v>
      </c>
      <c r="AA47">
        <v>-77.457340160306302</v>
      </c>
      <c r="AB47">
        <v>0</v>
      </c>
      <c r="AC47">
        <v>25003</v>
      </c>
      <c r="AD47">
        <v>6.6926598396936496</v>
      </c>
      <c r="AE47">
        <v>459.01473836729599</v>
      </c>
      <c r="AF47">
        <v>-0.29996596866966702</v>
      </c>
      <c r="AG47">
        <v>6.0197419551119298E-2</v>
      </c>
      <c r="AN47">
        <v>5.1366702622856204</v>
      </c>
      <c r="AO47">
        <v>-79.013329737705206</v>
      </c>
      <c r="AP47">
        <v>0</v>
      </c>
      <c r="AQ47">
        <v>25003</v>
      </c>
      <c r="AR47">
        <v>7.2643487503758104</v>
      </c>
      <c r="AS47">
        <v>465.79214145487703</v>
      </c>
      <c r="AT47">
        <v>-0.19153170265814201</v>
      </c>
      <c r="AU47">
        <v>0.18368434839953299</v>
      </c>
      <c r="AX47">
        <v>7.5862999999999998E-3</v>
      </c>
      <c r="AY47">
        <v>5.9563999999999997E-3</v>
      </c>
      <c r="AZ47">
        <v>15554</v>
      </c>
      <c r="BA47">
        <f t="shared" si="3"/>
        <v>7.5862999999999996</v>
      </c>
      <c r="BB47">
        <f t="shared" si="3"/>
        <v>5.9563999999999995</v>
      </c>
      <c r="BC47">
        <f t="shared" si="4"/>
        <v>0.78515218222321814</v>
      </c>
      <c r="BD47">
        <f t="shared" si="5"/>
        <v>6.6254570217804387</v>
      </c>
      <c r="BF47" s="2">
        <v>7.5754999999999998E-3</v>
      </c>
      <c r="BG47" s="2">
        <v>5.9484000000000004E-3</v>
      </c>
      <c r="BH47">
        <v>15275</v>
      </c>
      <c r="BI47">
        <f t="shared" si="6"/>
        <v>7.5754999999999999</v>
      </c>
      <c r="BJ47">
        <f t="shared" si="7"/>
        <v>5.9484000000000004</v>
      </c>
      <c r="BK47">
        <f t="shared" si="8"/>
        <v>0.78521549732690921</v>
      </c>
      <c r="BL47">
        <f t="shared" si="9"/>
        <v>6.6163549344577568</v>
      </c>
      <c r="BN47">
        <f t="shared" si="12"/>
        <v>39</v>
      </c>
      <c r="BO47" s="2">
        <v>-8.3734695609585796E-12</v>
      </c>
      <c r="BP47">
        <v>-77.148090750866004</v>
      </c>
      <c r="BQ47">
        <v>0</v>
      </c>
      <c r="BR47">
        <v>25000</v>
      </c>
      <c r="BS47">
        <v>7.0019092858893197</v>
      </c>
      <c r="BT47">
        <v>485.71432359021998</v>
      </c>
      <c r="BU47">
        <v>-0.12883374678753201</v>
      </c>
      <c r="BV47">
        <v>1.3840492358033399E-2</v>
      </c>
      <c r="CC47">
        <v>5.5096921497581004</v>
      </c>
      <c r="CD47">
        <v>-78.640307850232702</v>
      </c>
      <c r="CE47">
        <v>0</v>
      </c>
      <c r="CF47">
        <v>25000</v>
      </c>
      <c r="CG47">
        <v>7.79188245147082</v>
      </c>
      <c r="CH47">
        <v>484.42975606284199</v>
      </c>
      <c r="CI47">
        <v>-8.8017173850376898E-2</v>
      </c>
      <c r="CJ47">
        <v>0.105182442218495</v>
      </c>
      <c r="DK47" s="11"/>
      <c r="EI47" s="11"/>
      <c r="FG47" s="11"/>
      <c r="GE47" s="11"/>
    </row>
    <row r="48" spans="1:187" x14ac:dyDescent="0.25">
      <c r="A48">
        <f t="shared" si="10"/>
        <v>40</v>
      </c>
      <c r="B48" s="2">
        <v>-8.3840811897217799E-12</v>
      </c>
      <c r="C48">
        <v>-77.245823984881895</v>
      </c>
      <c r="D48">
        <v>0</v>
      </c>
      <c r="E48">
        <v>24994</v>
      </c>
      <c r="F48">
        <v>6.9041760151180904</v>
      </c>
      <c r="G48">
        <v>466.53066378914502</v>
      </c>
      <c r="H48">
        <v>-0.37538896932696703</v>
      </c>
      <c r="I48">
        <v>4.5970066284862701E-4</v>
      </c>
      <c r="P48">
        <v>5.2920742217665699</v>
      </c>
      <c r="Q48">
        <v>-78.8579257782242</v>
      </c>
      <c r="R48">
        <v>0</v>
      </c>
      <c r="S48">
        <v>24994</v>
      </c>
      <c r="T48">
        <v>7.4841231375202604</v>
      </c>
      <c r="U48">
        <v>475.06927552021602</v>
      </c>
      <c r="V48">
        <v>-0.25500816372380902</v>
      </c>
      <c r="W48">
        <v>0.14450544764481699</v>
      </c>
      <c r="Y48">
        <f t="shared" si="11"/>
        <v>40</v>
      </c>
      <c r="Z48" s="2">
        <v>-8.4070391707241605E-12</v>
      </c>
      <c r="AA48">
        <v>-77.457077022430298</v>
      </c>
      <c r="AB48">
        <v>0</v>
      </c>
      <c r="AC48">
        <v>25013</v>
      </c>
      <c r="AD48">
        <v>6.6929229775696903</v>
      </c>
      <c r="AE48">
        <v>459.03369165227502</v>
      </c>
      <c r="AF48">
        <v>-0.32552373462259299</v>
      </c>
      <c r="AG48">
        <v>6.3753242791312101E-2</v>
      </c>
      <c r="AN48">
        <v>5.1368681521543804</v>
      </c>
      <c r="AO48">
        <v>-79.013131847836405</v>
      </c>
      <c r="AP48">
        <v>0</v>
      </c>
      <c r="AQ48">
        <v>25013</v>
      </c>
      <c r="AR48">
        <v>7.2646286089120604</v>
      </c>
      <c r="AS48">
        <v>465.823738229897</v>
      </c>
      <c r="AT48">
        <v>-0.20654006904122399</v>
      </c>
      <c r="AU48">
        <v>0.197154314290582</v>
      </c>
      <c r="AX48">
        <v>7.6242999999999997E-3</v>
      </c>
      <c r="AY48">
        <v>5.9833999999999998E-3</v>
      </c>
      <c r="AZ48">
        <v>15828</v>
      </c>
      <c r="BA48">
        <f t="shared" si="3"/>
        <v>7.6242999999999999</v>
      </c>
      <c r="BB48">
        <f t="shared" si="3"/>
        <v>5.9833999999999996</v>
      </c>
      <c r="BC48">
        <f t="shared" si="4"/>
        <v>0.78478024212058806</v>
      </c>
      <c r="BD48">
        <f t="shared" si="5"/>
        <v>6.6566922351915983</v>
      </c>
      <c r="BF48" s="2">
        <v>7.6134999999999996E-3</v>
      </c>
      <c r="BG48" s="2">
        <v>5.9757999999999999E-3</v>
      </c>
      <c r="BH48">
        <v>15548</v>
      </c>
      <c r="BI48">
        <f t="shared" si="6"/>
        <v>7.6134999999999993</v>
      </c>
      <c r="BJ48">
        <f t="shared" si="7"/>
        <v>5.9757999999999996</v>
      </c>
      <c r="BK48">
        <f t="shared" si="8"/>
        <v>0.7848952518552571</v>
      </c>
      <c r="BL48">
        <f t="shared" si="9"/>
        <v>6.6478656890971921</v>
      </c>
      <c r="BN48">
        <f t="shared" si="12"/>
        <v>40</v>
      </c>
      <c r="BO48" s="2">
        <v>-8.3734492321678407E-12</v>
      </c>
      <c r="BP48">
        <v>-77.147926069597403</v>
      </c>
      <c r="BQ48">
        <v>0</v>
      </c>
      <c r="BR48">
        <v>25010</v>
      </c>
      <c r="BS48">
        <v>7.00207396715793</v>
      </c>
      <c r="BT48">
        <v>485.75572943597803</v>
      </c>
      <c r="BU48">
        <v>-0.154041703419599</v>
      </c>
      <c r="BV48">
        <v>1.49390771159062E-2</v>
      </c>
      <c r="CC48">
        <v>5.5098607094109502</v>
      </c>
      <c r="CD48">
        <v>-78.640139290579896</v>
      </c>
      <c r="CE48">
        <v>0</v>
      </c>
      <c r="CF48">
        <v>25010</v>
      </c>
      <c r="CG48">
        <v>7.7921208308179502</v>
      </c>
      <c r="CH48">
        <v>484.42975417861402</v>
      </c>
      <c r="CI48">
        <v>-9.7870575844648394E-2</v>
      </c>
      <c r="CJ48">
        <v>0.10079882019714601</v>
      </c>
      <c r="DK48" s="11"/>
      <c r="EI48" s="11"/>
      <c r="FG48" s="11"/>
      <c r="GE48" s="11"/>
    </row>
    <row r="49" spans="1:187" x14ac:dyDescent="0.25">
      <c r="A49">
        <f t="shared" si="10"/>
        <v>41</v>
      </c>
      <c r="B49" s="2">
        <v>-8.3817501550509296E-12</v>
      </c>
      <c r="C49">
        <v>-77.224202980235603</v>
      </c>
      <c r="D49">
        <v>0</v>
      </c>
      <c r="E49">
        <v>25986</v>
      </c>
      <c r="F49">
        <v>6.9257970197643202</v>
      </c>
      <c r="G49">
        <v>467.49865934473502</v>
      </c>
      <c r="H49">
        <v>-0.409030835071094</v>
      </c>
      <c r="I49">
        <v>1.57855896476124E-2</v>
      </c>
      <c r="P49">
        <v>5.3084952647252797</v>
      </c>
      <c r="Q49">
        <v>-78.841504735265502</v>
      </c>
      <c r="R49">
        <v>0</v>
      </c>
      <c r="S49">
        <v>25986</v>
      </c>
      <c r="T49">
        <v>7.5073459991807701</v>
      </c>
      <c r="U49">
        <v>476.06247698251701</v>
      </c>
      <c r="V49">
        <v>-0.22246567393458999</v>
      </c>
      <c r="W49">
        <v>0.144436815544083</v>
      </c>
      <c r="Y49">
        <f t="shared" si="11"/>
        <v>41</v>
      </c>
      <c r="Z49" s="2">
        <v>-8.4042066925485405E-12</v>
      </c>
      <c r="AA49">
        <v>-77.431022924962306</v>
      </c>
      <c r="AB49">
        <v>0</v>
      </c>
      <c r="AC49">
        <v>26005</v>
      </c>
      <c r="AD49">
        <v>6.7189770750376701</v>
      </c>
      <c r="AE49">
        <v>459.81473443435698</v>
      </c>
      <c r="AF49">
        <v>-0.32549402655753401</v>
      </c>
      <c r="AG49">
        <v>4.5615810189251503E-2</v>
      </c>
      <c r="AN49">
        <v>5.1564649390244801</v>
      </c>
      <c r="AO49">
        <v>-78.993535060966295</v>
      </c>
      <c r="AP49">
        <v>0</v>
      </c>
      <c r="AQ49">
        <v>26005</v>
      </c>
      <c r="AR49">
        <v>7.2923426506826896</v>
      </c>
      <c r="AS49">
        <v>467.05521483748601</v>
      </c>
      <c r="AT49">
        <v>-0.28164240267533203</v>
      </c>
      <c r="AU49">
        <v>0.200927373725894</v>
      </c>
      <c r="AX49">
        <v>7.6623999999999998E-3</v>
      </c>
      <c r="AY49">
        <v>6.0105000000000002E-3</v>
      </c>
      <c r="AZ49">
        <v>16100</v>
      </c>
      <c r="BA49">
        <f t="shared" si="3"/>
        <v>7.6623999999999999</v>
      </c>
      <c r="BB49">
        <f t="shared" si="3"/>
        <v>6.0105000000000004</v>
      </c>
      <c r="BC49">
        <f t="shared" si="4"/>
        <v>0.78441480476091052</v>
      </c>
      <c r="BD49">
        <f t="shared" si="5"/>
        <v>6.6880285356620224</v>
      </c>
      <c r="BF49" s="2">
        <v>7.6515999999999997E-3</v>
      </c>
      <c r="BG49" s="2">
        <v>6.0032000000000002E-3</v>
      </c>
      <c r="BH49">
        <v>15819</v>
      </c>
      <c r="BI49">
        <f t="shared" si="6"/>
        <v>7.6515999999999993</v>
      </c>
      <c r="BJ49">
        <f t="shared" si="7"/>
        <v>6.0032000000000005</v>
      </c>
      <c r="BK49">
        <f t="shared" si="8"/>
        <v>0.78456793350410381</v>
      </c>
      <c r="BL49">
        <f t="shared" si="9"/>
        <v>6.6794089291426513</v>
      </c>
      <c r="BN49">
        <f t="shared" si="12"/>
        <v>41</v>
      </c>
      <c r="BO49" s="2">
        <v>-8.3708064893724105E-12</v>
      </c>
      <c r="BP49">
        <v>-77.123562739737693</v>
      </c>
      <c r="BQ49">
        <v>0</v>
      </c>
      <c r="BR49">
        <v>26000</v>
      </c>
      <c r="BS49">
        <v>7.0264372970175799</v>
      </c>
      <c r="BT49">
        <v>486.87859415221902</v>
      </c>
      <c r="BU49">
        <v>-0.19702560226252999</v>
      </c>
      <c r="BV49">
        <v>1.6176746839101998E-2</v>
      </c>
      <c r="CC49">
        <v>5.5304333533289096</v>
      </c>
      <c r="CD49">
        <v>-78.619566646661895</v>
      </c>
      <c r="CE49">
        <v>0</v>
      </c>
      <c r="CF49">
        <v>26000</v>
      </c>
      <c r="CG49">
        <v>7.8212149428605997</v>
      </c>
      <c r="CH49">
        <v>485.52</v>
      </c>
      <c r="CI49">
        <v>-0.15541468767671801</v>
      </c>
      <c r="CJ49">
        <v>9.5079842064273903E-2</v>
      </c>
      <c r="DK49" s="11"/>
      <c r="EI49" s="11"/>
      <c r="FG49" s="11"/>
      <c r="GE49" s="11"/>
    </row>
    <row r="50" spans="1:187" x14ac:dyDescent="0.25">
      <c r="A50">
        <f t="shared" si="10"/>
        <v>42</v>
      </c>
      <c r="B50" s="2">
        <v>-8.3793513577443103E-12</v>
      </c>
      <c r="C50">
        <v>-77.202227324605602</v>
      </c>
      <c r="D50">
        <v>0</v>
      </c>
      <c r="E50">
        <v>26988</v>
      </c>
      <c r="F50">
        <v>6.9477726753943898</v>
      </c>
      <c r="G50">
        <v>468.14466191752803</v>
      </c>
      <c r="H50">
        <v>-0.40135513708654202</v>
      </c>
      <c r="I50">
        <v>-2.1456781769473701E-2</v>
      </c>
      <c r="P50">
        <v>5.3251885041546601</v>
      </c>
      <c r="Q50">
        <v>-78.824811495836201</v>
      </c>
      <c r="R50">
        <v>0</v>
      </c>
      <c r="S50">
        <v>26988</v>
      </c>
      <c r="T50">
        <v>7.5309538047817401</v>
      </c>
      <c r="U50">
        <v>477.02810702484402</v>
      </c>
      <c r="V50">
        <v>-0.30438692607079898</v>
      </c>
      <c r="W50">
        <v>0.15044891982806499</v>
      </c>
      <c r="Y50">
        <f t="shared" si="11"/>
        <v>42</v>
      </c>
      <c r="Z50" s="2">
        <v>-8.4013471093186099E-12</v>
      </c>
      <c r="AA50">
        <v>-77.404568344817903</v>
      </c>
      <c r="AB50">
        <v>0</v>
      </c>
      <c r="AC50">
        <v>27007</v>
      </c>
      <c r="AD50">
        <v>6.7454316551820499</v>
      </c>
      <c r="AE50">
        <v>460.87473074432398</v>
      </c>
      <c r="AF50">
        <v>-0.35289427641738502</v>
      </c>
      <c r="AG50">
        <v>8.0956824392352494E-2</v>
      </c>
      <c r="AN50">
        <v>5.1764210421492196</v>
      </c>
      <c r="AO50">
        <v>-78.973578957841596</v>
      </c>
      <c r="AP50">
        <v>0</v>
      </c>
      <c r="AQ50">
        <v>27007</v>
      </c>
      <c r="AR50">
        <v>7.3205648423738197</v>
      </c>
      <c r="AS50">
        <v>468.18668274431798</v>
      </c>
      <c r="AT50">
        <v>-0.14409329949518401</v>
      </c>
      <c r="AU50">
        <v>0.192953237107827</v>
      </c>
      <c r="AX50">
        <v>7.7007999999999998E-3</v>
      </c>
      <c r="AY50">
        <v>6.0377E-3</v>
      </c>
      <c r="AZ50">
        <v>16371</v>
      </c>
      <c r="BA50">
        <f t="shared" si="3"/>
        <v>7.7008000000000001</v>
      </c>
      <c r="BB50">
        <f t="shared" si="3"/>
        <v>6.0377000000000001</v>
      </c>
      <c r="BC50">
        <f t="shared" si="4"/>
        <v>0.78403542489092037</v>
      </c>
      <c r="BD50">
        <f t="shared" si="5"/>
        <v>6.719532400314046</v>
      </c>
      <c r="BF50" s="2">
        <v>7.6899000000000004E-3</v>
      </c>
      <c r="BG50" s="2">
        <v>6.0308999999999996E-3</v>
      </c>
      <c r="BH50">
        <v>16090</v>
      </c>
      <c r="BI50">
        <f t="shared" si="6"/>
        <v>7.6899000000000006</v>
      </c>
      <c r="BJ50">
        <f t="shared" si="7"/>
        <v>6.0308999999999999</v>
      </c>
      <c r="BK50">
        <f t="shared" si="8"/>
        <v>0.78426247415441031</v>
      </c>
      <c r="BL50">
        <f t="shared" si="9"/>
        <v>6.7112245334366403</v>
      </c>
      <c r="BN50">
        <f t="shared" si="12"/>
        <v>42</v>
      </c>
      <c r="BO50" s="2">
        <v>-8.3681163127319292E-12</v>
      </c>
      <c r="BP50">
        <v>-77.098778562464801</v>
      </c>
      <c r="BQ50">
        <v>0</v>
      </c>
      <c r="BR50">
        <v>27000</v>
      </c>
      <c r="BS50">
        <v>7.0512214742905002</v>
      </c>
      <c r="BT50">
        <v>487.98859415189901</v>
      </c>
      <c r="BU50">
        <v>-0.14586065724104</v>
      </c>
      <c r="BV50">
        <v>1.13294286268006E-2</v>
      </c>
      <c r="CC50">
        <v>5.5512729641893701</v>
      </c>
      <c r="CD50">
        <v>-78.598727035801403</v>
      </c>
      <c r="CE50">
        <v>0</v>
      </c>
      <c r="CF50">
        <v>27000</v>
      </c>
      <c r="CG50">
        <v>7.8506866031740499</v>
      </c>
      <c r="CH50">
        <v>486.85940160566503</v>
      </c>
      <c r="CI50">
        <v>-5.28724894834295E-2</v>
      </c>
      <c r="CJ50">
        <v>8.6308158562199297E-2</v>
      </c>
      <c r="DK50" s="11"/>
      <c r="EI50" s="11"/>
      <c r="FG50" s="11"/>
      <c r="GE50" s="11"/>
    </row>
    <row r="51" spans="1:187" x14ac:dyDescent="0.25">
      <c r="A51">
        <f t="shared" si="10"/>
        <v>43</v>
      </c>
      <c r="B51" s="2">
        <v>-8.3769525604376796E-12</v>
      </c>
      <c r="C51">
        <v>-77.180157196843396</v>
      </c>
      <c r="D51">
        <v>0</v>
      </c>
      <c r="E51">
        <v>27990</v>
      </c>
      <c r="F51">
        <v>6.9698428031565998</v>
      </c>
      <c r="G51">
        <v>468.89465877241201</v>
      </c>
      <c r="H51">
        <v>-0.48349475331863101</v>
      </c>
      <c r="I51">
        <v>-1.7075247971454901E-2</v>
      </c>
      <c r="P51">
        <v>5.3419850118724597</v>
      </c>
      <c r="Q51">
        <v>-78.808014988118401</v>
      </c>
      <c r="R51">
        <v>0</v>
      </c>
      <c r="S51">
        <v>27990</v>
      </c>
      <c r="T51">
        <v>7.5547076537967497</v>
      </c>
      <c r="U51">
        <v>478.15132017177598</v>
      </c>
      <c r="V51">
        <v>-0.361898295682821</v>
      </c>
      <c r="W51">
        <v>0.13915112892759099</v>
      </c>
      <c r="Y51">
        <f t="shared" si="11"/>
        <v>43</v>
      </c>
      <c r="Z51" s="2">
        <v>-8.3984333159800503E-12</v>
      </c>
      <c r="AA51">
        <v>-77.377919285026493</v>
      </c>
      <c r="AB51">
        <v>0</v>
      </c>
      <c r="AC51">
        <v>28008</v>
      </c>
      <c r="AD51">
        <v>6.7720807149734599</v>
      </c>
      <c r="AE51">
        <v>461.86890966240901</v>
      </c>
      <c r="AF51">
        <v>-0.301489798646913</v>
      </c>
      <c r="AG51">
        <v>8.7555569427346103E-2</v>
      </c>
      <c r="AN51">
        <v>5.1965267670804502</v>
      </c>
      <c r="AO51">
        <v>-78.953473232910397</v>
      </c>
      <c r="AP51">
        <v>0</v>
      </c>
      <c r="AQ51">
        <v>28008</v>
      </c>
      <c r="AR51">
        <v>7.3489986312528899</v>
      </c>
      <c r="AS51">
        <v>469.39500785787499</v>
      </c>
      <c r="AT51">
        <v>-0.25113473783738399</v>
      </c>
      <c r="AU51">
        <v>0.193568611308503</v>
      </c>
      <c r="AX51">
        <v>7.7393999999999996E-3</v>
      </c>
      <c r="AY51">
        <v>6.0651999999999998E-3</v>
      </c>
      <c r="AZ51">
        <v>16642</v>
      </c>
      <c r="BA51">
        <f t="shared" si="3"/>
        <v>7.7393999999999998</v>
      </c>
      <c r="BB51">
        <f t="shared" si="3"/>
        <v>6.0651999999999999</v>
      </c>
      <c r="BC51">
        <f t="shared" si="4"/>
        <v>0.78367832131689796</v>
      </c>
      <c r="BD51">
        <f t="shared" si="5"/>
        <v>6.7513084258394853</v>
      </c>
      <c r="BF51" s="2">
        <v>7.7283999999999999E-3</v>
      </c>
      <c r="BG51" s="2">
        <v>6.0587000000000002E-3</v>
      </c>
      <c r="BH51">
        <v>16360</v>
      </c>
      <c r="BI51">
        <f t="shared" si="6"/>
        <v>7.7283999999999997</v>
      </c>
      <c r="BJ51">
        <f t="shared" si="7"/>
        <v>6.0587</v>
      </c>
      <c r="BK51">
        <f t="shared" si="8"/>
        <v>0.78395269395993994</v>
      </c>
      <c r="BL51">
        <f t="shared" si="9"/>
        <v>6.7431747814423577</v>
      </c>
      <c r="BN51">
        <f t="shared" si="12"/>
        <v>43</v>
      </c>
      <c r="BO51" s="2">
        <v>-8.3654058073007106E-12</v>
      </c>
      <c r="BP51">
        <v>-77.073820767997603</v>
      </c>
      <c r="BQ51">
        <v>0</v>
      </c>
      <c r="BR51">
        <v>28000</v>
      </c>
      <c r="BS51">
        <v>7.0761792687577501</v>
      </c>
      <c r="BT51">
        <v>489.19572943456598</v>
      </c>
      <c r="BU51">
        <v>-0.19310716258534899</v>
      </c>
      <c r="BV51">
        <v>2.3753721914470501E-2</v>
      </c>
      <c r="CC51">
        <v>5.5722596908617703</v>
      </c>
      <c r="CD51">
        <v>-78.577740309128998</v>
      </c>
      <c r="CE51">
        <v>0</v>
      </c>
      <c r="CF51">
        <v>28000</v>
      </c>
      <c r="CG51">
        <v>7.8803663166639701</v>
      </c>
      <c r="CH51">
        <v>488.00903220930599</v>
      </c>
      <c r="CI51">
        <v>-9.5736711728522897E-2</v>
      </c>
      <c r="CJ51">
        <v>9.3538221081762005E-2</v>
      </c>
      <c r="DK51" s="11"/>
      <c r="EI51" s="11"/>
      <c r="FG51" s="11"/>
      <c r="GE51" s="11"/>
    </row>
    <row r="52" spans="1:187" x14ac:dyDescent="0.25">
      <c r="A52">
        <f t="shared" si="10"/>
        <v>44</v>
      </c>
      <c r="B52" s="2">
        <v>-8.3745266580767498E-12</v>
      </c>
      <c r="C52">
        <v>-77.1579762912517</v>
      </c>
      <c r="D52">
        <v>0</v>
      </c>
      <c r="E52">
        <v>28992</v>
      </c>
      <c r="F52">
        <v>6.9920237087482198</v>
      </c>
      <c r="G52">
        <v>469.76862275311203</v>
      </c>
      <c r="H52">
        <v>-0.51201707967920795</v>
      </c>
      <c r="I52">
        <v>-9.3388021036185306E-3</v>
      </c>
      <c r="P52">
        <v>5.3589022828421999</v>
      </c>
      <c r="Q52">
        <v>-78.791097717148602</v>
      </c>
      <c r="R52">
        <v>0</v>
      </c>
      <c r="S52">
        <v>28992</v>
      </c>
      <c r="T52">
        <v>7.5786322878404997</v>
      </c>
      <c r="U52">
        <v>479.24118939566301</v>
      </c>
      <c r="V52">
        <v>-0.32452039646522102</v>
      </c>
      <c r="W52">
        <v>0.129430050950162</v>
      </c>
      <c r="Y52">
        <f t="shared" si="11"/>
        <v>44</v>
      </c>
      <c r="Z52" s="2">
        <v>-8.3955195226415004E-12</v>
      </c>
      <c r="AA52">
        <v>-77.351095102546907</v>
      </c>
      <c r="AB52">
        <v>0</v>
      </c>
      <c r="AC52">
        <v>29009</v>
      </c>
      <c r="AD52">
        <v>6.7989048974530002</v>
      </c>
      <c r="AE52">
        <v>462.83417281179902</v>
      </c>
      <c r="AF52">
        <v>-0.26381839050804101</v>
      </c>
      <c r="AG52">
        <v>0.100111991023111</v>
      </c>
      <c r="AN52">
        <v>5.2167891827316497</v>
      </c>
      <c r="AO52">
        <v>-78.933210817259194</v>
      </c>
      <c r="AP52">
        <v>0</v>
      </c>
      <c r="AQ52">
        <v>29009</v>
      </c>
      <c r="AR52">
        <v>7.37765401427328</v>
      </c>
      <c r="AS52">
        <v>470.58088100884902</v>
      </c>
      <c r="AT52">
        <v>-7.4740749506850807E-2</v>
      </c>
      <c r="AU52">
        <v>0.21094044373527199</v>
      </c>
      <c r="AX52">
        <v>7.7780999999999996E-3</v>
      </c>
      <c r="AY52">
        <v>6.0927999999999998E-3</v>
      </c>
      <c r="AZ52">
        <v>16912</v>
      </c>
      <c r="BA52">
        <f t="shared" si="3"/>
        <v>7.7780999999999993</v>
      </c>
      <c r="BB52">
        <f t="shared" si="3"/>
        <v>6.0927999999999995</v>
      </c>
      <c r="BC52">
        <f t="shared" si="4"/>
        <v>0.7833275478587316</v>
      </c>
      <c r="BD52">
        <f t="shared" si="5"/>
        <v>6.7831856281104432</v>
      </c>
      <c r="BF52" s="2">
        <v>7.7669999999999996E-3</v>
      </c>
      <c r="BG52" s="2">
        <v>6.0864999999999999E-3</v>
      </c>
      <c r="BH52">
        <v>16628</v>
      </c>
      <c r="BI52">
        <f t="shared" si="6"/>
        <v>7.7669999999999995</v>
      </c>
      <c r="BJ52">
        <f t="shared" si="7"/>
        <v>6.0865</v>
      </c>
      <c r="BK52">
        <f t="shared" si="8"/>
        <v>0.78363589545513079</v>
      </c>
      <c r="BL52">
        <f t="shared" si="9"/>
        <v>6.7751574795644478</v>
      </c>
      <c r="BN52">
        <f t="shared" si="12"/>
        <v>44</v>
      </c>
      <c r="BO52" s="2">
        <v>-8.3626749730787692E-12</v>
      </c>
      <c r="BP52">
        <v>-77.0486728587193</v>
      </c>
      <c r="BQ52">
        <v>0</v>
      </c>
      <c r="BR52">
        <v>29000</v>
      </c>
      <c r="BS52">
        <v>7.1013271780359899</v>
      </c>
      <c r="BT52">
        <v>490.32286471727099</v>
      </c>
      <c r="BU52">
        <v>-0.219826378691546</v>
      </c>
      <c r="BV52">
        <v>3.3047957136296102E-2</v>
      </c>
      <c r="CC52">
        <v>5.5934149021621504</v>
      </c>
      <c r="CD52">
        <v>-78.556585097828702</v>
      </c>
      <c r="CE52">
        <v>0</v>
      </c>
      <c r="CF52">
        <v>29000</v>
      </c>
      <c r="CG52">
        <v>7.9102843033998296</v>
      </c>
      <c r="CH52">
        <v>489.20930780240798</v>
      </c>
      <c r="CI52">
        <v>-0.102485303731019</v>
      </c>
      <c r="CJ52">
        <v>8.7729184890729395E-2</v>
      </c>
      <c r="DK52" s="11"/>
      <c r="EI52" s="11"/>
      <c r="FG52" s="11"/>
      <c r="GE52" s="11"/>
    </row>
    <row r="53" spans="1:187" x14ac:dyDescent="0.25">
      <c r="A53">
        <f t="shared" si="10"/>
        <v>45</v>
      </c>
      <c r="B53" s="2">
        <v>-8.37214141329728E-12</v>
      </c>
      <c r="C53">
        <v>-77.1358941462681</v>
      </c>
      <c r="D53">
        <v>0</v>
      </c>
      <c r="E53">
        <v>29984</v>
      </c>
      <c r="F53">
        <v>7.0141058537318504</v>
      </c>
      <c r="G53">
        <v>470.636043078814</v>
      </c>
      <c r="H53">
        <v>-0.60642165536948101</v>
      </c>
      <c r="I53">
        <v>2.7378944159162099E-2</v>
      </c>
      <c r="P53">
        <v>5.3757646619560999</v>
      </c>
      <c r="Q53">
        <v>-78.7742353380347</v>
      </c>
      <c r="R53">
        <v>0</v>
      </c>
      <c r="S53">
        <v>29984</v>
      </c>
      <c r="T53">
        <v>7.60247929307726</v>
      </c>
      <c r="U53">
        <v>479.99018608368198</v>
      </c>
      <c r="V53">
        <v>-0.20824079567006901</v>
      </c>
      <c r="W53">
        <v>0.103523161784022</v>
      </c>
      <c r="Y53">
        <f t="shared" si="11"/>
        <v>45</v>
      </c>
      <c r="Z53" s="2">
        <v>-8.3926192818301E-12</v>
      </c>
      <c r="AA53">
        <v>-77.324341082644693</v>
      </c>
      <c r="AB53">
        <v>0</v>
      </c>
      <c r="AC53">
        <v>30001</v>
      </c>
      <c r="AD53">
        <v>6.8256589173552404</v>
      </c>
      <c r="AE53">
        <v>463.81836999723299</v>
      </c>
      <c r="AF53">
        <v>-0.40766725905689399</v>
      </c>
      <c r="AG53">
        <v>5.9120092240179598E-2</v>
      </c>
      <c r="AN53">
        <v>5.2368811231848698</v>
      </c>
      <c r="AO53">
        <v>-78.913118876805996</v>
      </c>
      <c r="AP53">
        <v>0</v>
      </c>
      <c r="AQ53">
        <v>30001</v>
      </c>
      <c r="AR53">
        <v>7.4060683089566099</v>
      </c>
      <c r="AS53">
        <v>471.90648734475798</v>
      </c>
      <c r="AT53">
        <v>9.4484242705639501E-2</v>
      </c>
      <c r="AU53">
        <v>0.17177800372060001</v>
      </c>
      <c r="AX53">
        <v>7.8171000000000004E-3</v>
      </c>
      <c r="AY53">
        <v>6.1206000000000003E-3</v>
      </c>
      <c r="AZ53">
        <v>17182</v>
      </c>
      <c r="BA53">
        <f t="shared" si="3"/>
        <v>7.8171000000000008</v>
      </c>
      <c r="BB53">
        <f t="shared" si="3"/>
        <v>6.1206000000000005</v>
      </c>
      <c r="BC53">
        <f t="shared" si="4"/>
        <v>0.78297578385846411</v>
      </c>
      <c r="BD53">
        <f t="shared" si="5"/>
        <v>6.8152993450991115</v>
      </c>
      <c r="BF53" s="2">
        <v>7.8059999999999996E-3</v>
      </c>
      <c r="BG53" s="2">
        <v>6.1143999999999999E-3</v>
      </c>
      <c r="BH53">
        <v>16895</v>
      </c>
      <c r="BI53">
        <f t="shared" si="6"/>
        <v>7.8059999999999992</v>
      </c>
      <c r="BJ53">
        <f t="shared" si="7"/>
        <v>6.1143999999999998</v>
      </c>
      <c r="BK53">
        <f t="shared" si="8"/>
        <v>0.7832949013579299</v>
      </c>
      <c r="BL53">
        <f t="shared" si="9"/>
        <v>6.8073410448113139</v>
      </c>
      <c r="BN53">
        <f t="shared" si="12"/>
        <v>45</v>
      </c>
      <c r="BO53" s="2">
        <v>-8.3599509151203994E-12</v>
      </c>
      <c r="BP53">
        <v>-77.023601062712103</v>
      </c>
      <c r="BQ53">
        <v>0</v>
      </c>
      <c r="BR53">
        <v>29990</v>
      </c>
      <c r="BS53">
        <v>7.1263989740432203</v>
      </c>
      <c r="BT53">
        <v>491.45</v>
      </c>
      <c r="BU53">
        <v>-0.27289454851988798</v>
      </c>
      <c r="BV53">
        <v>4.1572530205613099E-2</v>
      </c>
      <c r="CC53">
        <v>5.6145179051460499</v>
      </c>
      <c r="CD53">
        <v>-78.535482094844795</v>
      </c>
      <c r="CE53">
        <v>0</v>
      </c>
      <c r="CF53">
        <v>29990</v>
      </c>
      <c r="CG53">
        <v>7.9401284564264696</v>
      </c>
      <c r="CH53">
        <v>490.55815184152902</v>
      </c>
      <c r="CI53">
        <v>-0.12538468422072299</v>
      </c>
      <c r="CJ53">
        <v>8.8288252496674199E-2</v>
      </c>
      <c r="DK53" s="11"/>
      <c r="EI53" s="11"/>
      <c r="FG53" s="11"/>
      <c r="GE53" s="11"/>
    </row>
    <row r="54" spans="1:187" x14ac:dyDescent="0.25">
      <c r="A54">
        <f t="shared" si="10"/>
        <v>46</v>
      </c>
      <c r="B54" s="2">
        <v>-8.3721143082429695E-12</v>
      </c>
      <c r="C54">
        <v>-77.135669864738801</v>
      </c>
      <c r="D54">
        <v>0</v>
      </c>
      <c r="E54">
        <v>29994</v>
      </c>
      <c r="F54">
        <v>7.0143301352611402</v>
      </c>
      <c r="G54">
        <v>847.21</v>
      </c>
      <c r="H54">
        <v>-1.0386942413261999</v>
      </c>
      <c r="I54">
        <v>4.37477206494747E-2</v>
      </c>
      <c r="P54">
        <v>5.3759357993126899</v>
      </c>
      <c r="Q54">
        <v>-78.774064200678097</v>
      </c>
      <c r="R54">
        <v>0</v>
      </c>
      <c r="S54">
        <v>29994</v>
      </c>
      <c r="T54">
        <v>7.60272131784797</v>
      </c>
      <c r="U54">
        <v>863.89544904635795</v>
      </c>
      <c r="V54">
        <v>-0.43784276257718002</v>
      </c>
      <c r="W54">
        <v>0.22754674211409701</v>
      </c>
      <c r="Y54">
        <f t="shared" si="11"/>
        <v>46</v>
      </c>
      <c r="Z54" s="2">
        <v>-8.3925921767757895E-12</v>
      </c>
      <c r="AA54">
        <v>-77.324069410881094</v>
      </c>
      <c r="AB54">
        <v>0</v>
      </c>
      <c r="AC54">
        <v>30011</v>
      </c>
      <c r="AD54">
        <v>6.8259305891188404</v>
      </c>
      <c r="AE54">
        <v>835.02365566615299</v>
      </c>
      <c r="AF54">
        <v>-0.474951602675385</v>
      </c>
      <c r="AG54">
        <v>0.11744548753462999</v>
      </c>
      <c r="AN54">
        <v>5.2370870193399597</v>
      </c>
      <c r="AO54">
        <v>-78.912912980650901</v>
      </c>
      <c r="AP54">
        <v>0</v>
      </c>
      <c r="AQ54">
        <v>30011</v>
      </c>
      <c r="AR54">
        <v>7.4063594900915897</v>
      </c>
      <c r="AS54">
        <v>849.14892019220599</v>
      </c>
      <c r="AT54">
        <v>-0.18603588402403801</v>
      </c>
      <c r="AU54">
        <v>0.35522001574864498</v>
      </c>
      <c r="AX54">
        <v>7.8562000000000007E-3</v>
      </c>
      <c r="AY54">
        <v>6.1485999999999997E-3</v>
      </c>
      <c r="AZ54">
        <v>17451</v>
      </c>
      <c r="BA54">
        <f t="shared" si="3"/>
        <v>7.8562000000000003</v>
      </c>
      <c r="BB54">
        <f t="shared" si="3"/>
        <v>6.1486000000000001</v>
      </c>
      <c r="BC54">
        <f t="shared" si="4"/>
        <v>0.78264300807005927</v>
      </c>
      <c r="BD54">
        <f t="shared" si="5"/>
        <v>6.8475833377237842</v>
      </c>
      <c r="BF54" s="2">
        <v>7.8451000000000007E-3</v>
      </c>
      <c r="BG54" s="2">
        <v>6.1425000000000004E-3</v>
      </c>
      <c r="BH54">
        <v>17161</v>
      </c>
      <c r="BI54">
        <f t="shared" si="6"/>
        <v>7.8451000000000004</v>
      </c>
      <c r="BJ54">
        <f t="shared" si="7"/>
        <v>6.1425000000000001</v>
      </c>
      <c r="BK54">
        <f t="shared" si="8"/>
        <v>0.78297281105403371</v>
      </c>
      <c r="BL54">
        <f t="shared" si="9"/>
        <v>6.8396949050080886</v>
      </c>
      <c r="BN54">
        <f t="shared" si="12"/>
        <v>46</v>
      </c>
      <c r="BO54" s="2">
        <v>-8.3599238100660808E-12</v>
      </c>
      <c r="BP54">
        <v>-77.023428409424895</v>
      </c>
      <c r="BQ54">
        <v>0</v>
      </c>
      <c r="BR54">
        <v>30000</v>
      </c>
      <c r="BS54">
        <v>7.1265716273304598</v>
      </c>
      <c r="BT54">
        <v>885.31286471780004</v>
      </c>
      <c r="BU54">
        <v>-9.4681532971791701E-2</v>
      </c>
      <c r="BV54">
        <v>-0.15767101163472799</v>
      </c>
      <c r="CC54">
        <v>5.6147012965247596</v>
      </c>
      <c r="CD54">
        <v>-78.535298703466097</v>
      </c>
      <c r="CE54">
        <v>0</v>
      </c>
      <c r="CF54">
        <v>30000</v>
      </c>
      <c r="CG54">
        <v>7.9403878110014601</v>
      </c>
      <c r="CH54">
        <v>884.11591589123805</v>
      </c>
      <c r="CI54">
        <v>-0.16122223681398501</v>
      </c>
      <c r="CJ54">
        <v>-0.118909795660585</v>
      </c>
      <c r="DK54" s="11"/>
      <c r="EI54" s="11"/>
      <c r="FG54" s="11"/>
      <c r="GE54" s="11"/>
    </row>
    <row r="55" spans="1:187" x14ac:dyDescent="0.25">
      <c r="A55">
        <f t="shared" si="10"/>
        <v>47</v>
      </c>
      <c r="B55" s="2">
        <v>-8.3719923354985601E-12</v>
      </c>
      <c r="C55">
        <v>-77.134502993544302</v>
      </c>
      <c r="D55">
        <v>0</v>
      </c>
      <c r="E55">
        <v>30004</v>
      </c>
      <c r="F55">
        <v>7.0154970064556998</v>
      </c>
      <c r="G55">
        <v>847.30256506051398</v>
      </c>
      <c r="H55">
        <v>-0.95207389591962699</v>
      </c>
      <c r="I55">
        <v>4.2419706892675303E-2</v>
      </c>
      <c r="P55">
        <v>5.3768175235173796</v>
      </c>
      <c r="Q55">
        <v>-78.773182476473394</v>
      </c>
      <c r="R55">
        <v>0</v>
      </c>
      <c r="S55">
        <v>30004</v>
      </c>
      <c r="T55">
        <v>7.6039682641765198</v>
      </c>
      <c r="U55">
        <v>864.01562664824905</v>
      </c>
      <c r="V55">
        <v>-0.321617024898393</v>
      </c>
      <c r="W55">
        <v>0.210577501045524</v>
      </c>
      <c r="Y55">
        <f t="shared" si="11"/>
        <v>47</v>
      </c>
      <c r="Z55" s="2">
        <v>-8.3924837565585393E-12</v>
      </c>
      <c r="AA55">
        <v>-77.323089736855593</v>
      </c>
      <c r="AB55">
        <v>0</v>
      </c>
      <c r="AC55">
        <v>30021</v>
      </c>
      <c r="AD55">
        <v>6.8269102631443301</v>
      </c>
      <c r="AE55">
        <v>834.96304057848897</v>
      </c>
      <c r="AF55">
        <v>-0.50736424108385403</v>
      </c>
      <c r="AG55">
        <v>0.11804291370815399</v>
      </c>
      <c r="AN55">
        <v>5.2379682250986601</v>
      </c>
      <c r="AO55">
        <v>-78.912031774892199</v>
      </c>
      <c r="AP55">
        <v>0</v>
      </c>
      <c r="AQ55">
        <v>30021</v>
      </c>
      <c r="AR55">
        <v>7.4076057032267801</v>
      </c>
      <c r="AS55">
        <v>849.24207000461899</v>
      </c>
      <c r="AT55">
        <v>-0.461601654021634</v>
      </c>
      <c r="AU55">
        <v>0.31823381744152701</v>
      </c>
      <c r="AX55">
        <v>7.8955999999999991E-3</v>
      </c>
      <c r="AY55">
        <v>6.1768999999999999E-3</v>
      </c>
      <c r="AZ55">
        <v>17720</v>
      </c>
      <c r="BA55">
        <f t="shared" si="3"/>
        <v>7.8955999999999991</v>
      </c>
      <c r="BB55">
        <f t="shared" si="3"/>
        <v>6.1768999999999998</v>
      </c>
      <c r="BC55">
        <f t="shared" si="4"/>
        <v>0.78232179948325653</v>
      </c>
      <c r="BD55">
        <f t="shared" si="5"/>
        <v>6.8801730048419367</v>
      </c>
      <c r="BF55" s="2">
        <v>7.8843999999999997E-3</v>
      </c>
      <c r="BG55" s="2">
        <v>6.1707000000000003E-3</v>
      </c>
      <c r="BH55">
        <v>17425</v>
      </c>
      <c r="BI55">
        <f t="shared" si="6"/>
        <v>7.8843999999999994</v>
      </c>
      <c r="BJ55">
        <f t="shared" si="7"/>
        <v>6.1707000000000001</v>
      </c>
      <c r="BK55">
        <f t="shared" si="8"/>
        <v>0.78264674547207147</v>
      </c>
      <c r="BL55">
        <f t="shared" si="9"/>
        <v>6.8721832376007477</v>
      </c>
      <c r="BN55">
        <f t="shared" si="12"/>
        <v>47</v>
      </c>
      <c r="BO55" s="2">
        <v>-8.3597882847945201E-12</v>
      </c>
      <c r="BP55">
        <v>-77.0222029880468</v>
      </c>
      <c r="BQ55">
        <v>0</v>
      </c>
      <c r="BR55">
        <v>30010</v>
      </c>
      <c r="BS55">
        <v>7.1277970487085502</v>
      </c>
      <c r="BT55">
        <v>885.46</v>
      </c>
      <c r="BU55">
        <v>0.30730732682190898</v>
      </c>
      <c r="BV55">
        <v>5.7866304706039401E-2</v>
      </c>
      <c r="CC55">
        <v>5.6157573506231202</v>
      </c>
      <c r="CD55">
        <v>-78.534242649367698</v>
      </c>
      <c r="CE55">
        <v>0</v>
      </c>
      <c r="CF55">
        <v>30010</v>
      </c>
      <c r="CG55">
        <v>7.9418812970299602</v>
      </c>
      <c r="CH55">
        <v>884.38626134481797</v>
      </c>
      <c r="CI55">
        <v>0.107280185127535</v>
      </c>
      <c r="CJ55">
        <v>-0.17320319771436199</v>
      </c>
      <c r="DK55" s="11"/>
      <c r="EI55" s="11"/>
      <c r="FG55" s="11"/>
      <c r="GE55" s="11"/>
    </row>
    <row r="56" spans="1:187" x14ac:dyDescent="0.25">
      <c r="A56">
        <f t="shared" si="10"/>
        <v>48</v>
      </c>
      <c r="B56" s="2">
        <v>-8.3707183979458896E-12</v>
      </c>
      <c r="C56">
        <v>-77.122802392366395</v>
      </c>
      <c r="D56">
        <v>0</v>
      </c>
      <c r="E56">
        <v>30104</v>
      </c>
      <c r="F56">
        <v>7.0271976076335099</v>
      </c>
      <c r="G56">
        <v>847.95579511269295</v>
      </c>
      <c r="H56">
        <v>-0.99430158157062198</v>
      </c>
      <c r="I56">
        <v>1.7158501916020499E-2</v>
      </c>
      <c r="P56">
        <v>5.3855276049715197</v>
      </c>
      <c r="Q56">
        <v>-78.764472395019297</v>
      </c>
      <c r="R56">
        <v>0</v>
      </c>
      <c r="S56">
        <v>30104</v>
      </c>
      <c r="T56">
        <v>7.6162861794983403</v>
      </c>
      <c r="U56">
        <v>865.02585857134204</v>
      </c>
      <c r="V56">
        <v>-0.52981805773818302</v>
      </c>
      <c r="W56">
        <v>0.22393476163102599</v>
      </c>
      <c r="Y56">
        <f t="shared" si="11"/>
        <v>48</v>
      </c>
      <c r="Z56" s="2">
        <v>-8.3913724493317401E-12</v>
      </c>
      <c r="AA56">
        <v>-77.3128329686201</v>
      </c>
      <c r="AB56">
        <v>0</v>
      </c>
      <c r="AC56">
        <v>30121</v>
      </c>
      <c r="AD56">
        <v>6.8371670313798996</v>
      </c>
      <c r="AE56">
        <v>835.83471836980095</v>
      </c>
      <c r="AF56">
        <v>-0.57396914682978895</v>
      </c>
      <c r="AG56">
        <v>0.110651299255158</v>
      </c>
      <c r="AN56">
        <v>5.2456354139285297</v>
      </c>
      <c r="AO56">
        <v>-78.9043645860623</v>
      </c>
      <c r="AP56">
        <v>0</v>
      </c>
      <c r="AQ56">
        <v>30121</v>
      </c>
      <c r="AR56">
        <v>7.4184487456552599</v>
      </c>
      <c r="AS56">
        <v>849.90466082897694</v>
      </c>
      <c r="AT56">
        <v>-0.26697476561109101</v>
      </c>
      <c r="AU56">
        <v>0.33618653477253901</v>
      </c>
      <c r="AX56">
        <v>7.9351000000000005E-3</v>
      </c>
      <c r="AY56">
        <v>6.2050999999999999E-3</v>
      </c>
      <c r="AZ56">
        <v>17987</v>
      </c>
      <c r="BA56">
        <f t="shared" si="3"/>
        <v>7.9351000000000003</v>
      </c>
      <c r="BB56">
        <f t="shared" si="3"/>
        <v>6.2050999999999998</v>
      </c>
      <c r="BC56">
        <f t="shared" si="4"/>
        <v>0.78198132348678651</v>
      </c>
      <c r="BD56">
        <f t="shared" si="5"/>
        <v>6.9127257885996771</v>
      </c>
      <c r="BF56" s="2">
        <v>7.9238999999999993E-3</v>
      </c>
      <c r="BG56" s="2">
        <v>6.1989999999999996E-3</v>
      </c>
      <c r="BH56">
        <v>17688</v>
      </c>
      <c r="BI56">
        <f t="shared" si="6"/>
        <v>7.9238999999999997</v>
      </c>
      <c r="BJ56">
        <f t="shared" si="7"/>
        <v>6.1989999999999998</v>
      </c>
      <c r="BK56">
        <f t="shared" si="8"/>
        <v>0.78231678845013186</v>
      </c>
      <c r="BL56">
        <f t="shared" si="9"/>
        <v>6.9048059992501969</v>
      </c>
      <c r="BN56">
        <f t="shared" si="12"/>
        <v>48</v>
      </c>
      <c r="BO56" s="2">
        <v>-8.3583788219702906E-12</v>
      </c>
      <c r="BP56">
        <v>-77.009193258274806</v>
      </c>
      <c r="BQ56">
        <v>0</v>
      </c>
      <c r="BR56">
        <v>30110</v>
      </c>
      <c r="BS56">
        <v>7.1408067784805098</v>
      </c>
      <c r="BT56">
        <v>886.48286471745996</v>
      </c>
      <c r="BU56">
        <v>0.31561708230737801</v>
      </c>
      <c r="BV56">
        <v>4.3443028171068702E-2</v>
      </c>
      <c r="CC56">
        <v>5.62670124525701</v>
      </c>
      <c r="CD56">
        <v>-78.523298754733801</v>
      </c>
      <c r="CE56">
        <v>0</v>
      </c>
      <c r="CF56">
        <v>30110</v>
      </c>
      <c r="CG56">
        <v>7.9573583012463898</v>
      </c>
      <c r="CH56">
        <v>885.41691342294405</v>
      </c>
      <c r="CI56">
        <v>9.1738860603199399E-2</v>
      </c>
      <c r="CJ56">
        <v>-0.15748179771649201</v>
      </c>
      <c r="DK56" s="11"/>
      <c r="EI56" s="11"/>
      <c r="FG56" s="11"/>
      <c r="GE56" s="11"/>
    </row>
    <row r="57" spans="1:187" x14ac:dyDescent="0.25">
      <c r="A57">
        <f t="shared" si="10"/>
        <v>49</v>
      </c>
      <c r="B57" s="2">
        <v>-8.3657717255339293E-12</v>
      </c>
      <c r="C57">
        <v>-77.077239927449497</v>
      </c>
      <c r="D57">
        <v>0</v>
      </c>
      <c r="E57">
        <v>30492</v>
      </c>
      <c r="F57">
        <v>7.0727600725505004</v>
      </c>
      <c r="G57">
        <v>851.69816177540599</v>
      </c>
      <c r="H57">
        <v>-1.5819696906244001</v>
      </c>
      <c r="I57">
        <v>0.319166109575023</v>
      </c>
      <c r="P57">
        <v>5.4201441071510201</v>
      </c>
      <c r="Q57">
        <v>-78.729855892839794</v>
      </c>
      <c r="R57">
        <v>0</v>
      </c>
      <c r="S57">
        <v>30492</v>
      </c>
      <c r="T57">
        <v>7.6652413063624998</v>
      </c>
      <c r="U57">
        <v>869.83169028088605</v>
      </c>
      <c r="V57">
        <v>-0.60661770274176796</v>
      </c>
      <c r="W57">
        <v>0.50797211256812902</v>
      </c>
      <c r="Y57">
        <f t="shared" si="11"/>
        <v>49</v>
      </c>
      <c r="Z57" s="2">
        <v>-8.3870085355874908E-12</v>
      </c>
      <c r="AA57">
        <v>-77.272738536367299</v>
      </c>
      <c r="AB57">
        <v>0</v>
      </c>
      <c r="AC57">
        <v>30510</v>
      </c>
      <c r="AD57">
        <v>6.8772614636326201</v>
      </c>
      <c r="AE57">
        <v>838.658867087148</v>
      </c>
      <c r="AF57">
        <v>-0.55860679568532901</v>
      </c>
      <c r="AG57">
        <v>0.18022826034621001</v>
      </c>
      <c r="AN57">
        <v>5.2755970796613996</v>
      </c>
      <c r="AO57">
        <v>-78.874402920329402</v>
      </c>
      <c r="AP57">
        <v>0</v>
      </c>
      <c r="AQ57">
        <v>30510</v>
      </c>
      <c r="AR57">
        <v>7.4608209396859699</v>
      </c>
      <c r="AS57">
        <v>853.10297030892104</v>
      </c>
      <c r="AT57">
        <v>-0.28882340096339998</v>
      </c>
      <c r="AU57">
        <v>0.32704095015610501</v>
      </c>
      <c r="AX57">
        <v>7.9748000000000006E-3</v>
      </c>
      <c r="AY57">
        <v>6.2335000000000003E-3</v>
      </c>
      <c r="AZ57">
        <v>18252</v>
      </c>
      <c r="BA57">
        <f t="shared" si="3"/>
        <v>7.974800000000001</v>
      </c>
      <c r="BB57">
        <f t="shared" si="3"/>
        <v>6.2335000000000003</v>
      </c>
      <c r="BC57">
        <f t="shared" si="4"/>
        <v>0.78164969654411387</v>
      </c>
      <c r="BD57">
        <f t="shared" si="5"/>
        <v>6.9454820456963935</v>
      </c>
      <c r="BF57" s="2">
        <v>7.9635000000000001E-3</v>
      </c>
      <c r="BG57" s="2">
        <v>6.2272999999999998E-3</v>
      </c>
      <c r="BH57">
        <v>17949</v>
      </c>
      <c r="BI57">
        <f t="shared" si="6"/>
        <v>7.9634999999999998</v>
      </c>
      <c r="BJ57">
        <f t="shared" si="7"/>
        <v>6.2272999999999996</v>
      </c>
      <c r="BK57">
        <f t="shared" si="8"/>
        <v>0.78198028505054307</v>
      </c>
      <c r="BL57">
        <f t="shared" si="9"/>
        <v>6.9374609587582245</v>
      </c>
      <c r="BN57">
        <f t="shared" si="12"/>
        <v>49</v>
      </c>
      <c r="BO57" s="2">
        <v>-8.3528222858363007E-12</v>
      </c>
      <c r="BP57">
        <v>-76.958055577754905</v>
      </c>
      <c r="BQ57">
        <v>0</v>
      </c>
      <c r="BR57">
        <v>30500</v>
      </c>
      <c r="BS57">
        <v>7.1919444590004504</v>
      </c>
      <c r="BT57">
        <v>890.50718830020696</v>
      </c>
      <c r="BU57">
        <v>0.42372227937120299</v>
      </c>
      <c r="BV57">
        <v>5.7754335916913903E-2</v>
      </c>
      <c r="CC57">
        <v>5.6694578052626197</v>
      </c>
      <c r="CD57">
        <v>-78.480542194728201</v>
      </c>
      <c r="CE57">
        <v>0</v>
      </c>
      <c r="CF57">
        <v>30500</v>
      </c>
      <c r="CG57">
        <v>8.0178252082867392</v>
      </c>
      <c r="CH57">
        <v>889.44625813528103</v>
      </c>
      <c r="CI57">
        <v>6.8855375096102497E-2</v>
      </c>
      <c r="CJ57">
        <v>-9.6184214698461695E-2</v>
      </c>
      <c r="DK57" s="11"/>
      <c r="EI57" s="11"/>
      <c r="FG57" s="11"/>
      <c r="GE57" s="11"/>
    </row>
    <row r="58" spans="1:187" x14ac:dyDescent="0.25">
      <c r="A58">
        <f t="shared" si="10"/>
        <v>50</v>
      </c>
      <c r="B58" s="2">
        <v>-8.3593478276619495E-12</v>
      </c>
      <c r="C58">
        <v>-77.018126753966399</v>
      </c>
      <c r="D58">
        <v>0</v>
      </c>
      <c r="E58">
        <v>30992</v>
      </c>
      <c r="F58">
        <v>7.1318732460335896</v>
      </c>
      <c r="G58">
        <v>855.25971426950298</v>
      </c>
      <c r="H58">
        <v>-1.0482718647898699</v>
      </c>
      <c r="I58">
        <v>0.12602949308015701</v>
      </c>
      <c r="P58">
        <v>5.4650314769127304</v>
      </c>
      <c r="Q58">
        <v>-78.684968523078098</v>
      </c>
      <c r="R58">
        <v>0</v>
      </c>
      <c r="S58">
        <v>30992</v>
      </c>
      <c r="T58">
        <v>7.7287216334587701</v>
      </c>
      <c r="U58">
        <v>873.99690999177801</v>
      </c>
      <c r="V58">
        <v>-0.85536033422481905</v>
      </c>
      <c r="W58">
        <v>0.37640302569272399</v>
      </c>
      <c r="Y58">
        <f t="shared" si="11"/>
        <v>50</v>
      </c>
      <c r="Z58" s="2">
        <v>-8.3813842368177206E-12</v>
      </c>
      <c r="AA58">
        <v>-77.220945003732794</v>
      </c>
      <c r="AB58">
        <v>0</v>
      </c>
      <c r="AC58">
        <v>31011</v>
      </c>
      <c r="AD58">
        <v>6.9290549962671504</v>
      </c>
      <c r="AE58">
        <v>841.79413044363798</v>
      </c>
      <c r="AF58">
        <v>-0.83171305943695595</v>
      </c>
      <c r="AG58">
        <v>0.178944866175063</v>
      </c>
      <c r="AN58">
        <v>5.31435712922055</v>
      </c>
      <c r="AO58">
        <v>-78.8356428707703</v>
      </c>
      <c r="AP58">
        <v>0</v>
      </c>
      <c r="AQ58">
        <v>31011</v>
      </c>
      <c r="AR58">
        <v>7.51563592745077</v>
      </c>
      <c r="AS58">
        <v>857.44039042499605</v>
      </c>
      <c r="AT58">
        <v>-0.13033183061647</v>
      </c>
      <c r="AU58">
        <v>0.36996998203592102</v>
      </c>
      <c r="AX58">
        <v>8.0146999999999996E-3</v>
      </c>
      <c r="AY58">
        <v>6.2618999999999999E-3</v>
      </c>
      <c r="AZ58">
        <v>18515</v>
      </c>
      <c r="BA58">
        <f t="shared" si="3"/>
        <v>8.0146999999999995</v>
      </c>
      <c r="BB58">
        <f t="shared" si="3"/>
        <v>6.2618999999999998</v>
      </c>
      <c r="BC58">
        <f t="shared" si="4"/>
        <v>0.78130185783622597</v>
      </c>
      <c r="BD58">
        <f t="shared" si="5"/>
        <v>6.9783034367648948</v>
      </c>
      <c r="BF58" s="2">
        <v>8.0034000000000008E-3</v>
      </c>
      <c r="BG58" s="2">
        <v>6.2557000000000003E-3</v>
      </c>
      <c r="BH58">
        <v>18209</v>
      </c>
      <c r="BI58">
        <f t="shared" si="6"/>
        <v>8.003400000000001</v>
      </c>
      <c r="BJ58">
        <f t="shared" si="7"/>
        <v>6.2557</v>
      </c>
      <c r="BK58">
        <f t="shared" si="8"/>
        <v>0.78163030711947412</v>
      </c>
      <c r="BL58">
        <f t="shared" si="9"/>
        <v>6.9702832745570236</v>
      </c>
      <c r="BN58">
        <f t="shared" si="12"/>
        <v>50</v>
      </c>
      <c r="BO58" s="2">
        <v>-8.3456055651257006E-12</v>
      </c>
      <c r="BP58">
        <v>-76.891664934364201</v>
      </c>
      <c r="BQ58">
        <v>0</v>
      </c>
      <c r="BR58">
        <v>31000</v>
      </c>
      <c r="BS58">
        <v>7.2583351023910998</v>
      </c>
      <c r="BT58">
        <v>895.82718829796795</v>
      </c>
      <c r="BU58">
        <v>0.30238906324133202</v>
      </c>
      <c r="BV58">
        <v>5.1978788603842099E-2</v>
      </c>
      <c r="CC58">
        <v>5.7250690032029103</v>
      </c>
      <c r="CD58">
        <v>-78.424930996787893</v>
      </c>
      <c r="CE58">
        <v>0</v>
      </c>
      <c r="CF58">
        <v>31000</v>
      </c>
      <c r="CG58">
        <v>8.0964713186337196</v>
      </c>
      <c r="CH58">
        <v>895.27497916801997</v>
      </c>
      <c r="CI58">
        <v>0.28996079599351599</v>
      </c>
      <c r="CJ58">
        <v>-0.13509899820068799</v>
      </c>
      <c r="DK58" s="11"/>
      <c r="EI58" s="11"/>
      <c r="FG58" s="11"/>
      <c r="GE58" s="11"/>
    </row>
    <row r="59" spans="1:187" x14ac:dyDescent="0.25">
      <c r="A59">
        <f t="shared" si="10"/>
        <v>51</v>
      </c>
      <c r="B59" s="2">
        <v>-8.3463577303828608E-12</v>
      </c>
      <c r="C59">
        <v>-76.898586793284906</v>
      </c>
      <c r="D59">
        <v>0</v>
      </c>
      <c r="E59">
        <v>31994</v>
      </c>
      <c r="F59">
        <v>7.2514132067150303</v>
      </c>
      <c r="G59">
        <v>862.94724103037004</v>
      </c>
      <c r="H59">
        <v>-1.1559914972651499</v>
      </c>
      <c r="I59">
        <v>0.14484427737001501</v>
      </c>
      <c r="P59">
        <v>5.5558820807454703</v>
      </c>
      <c r="Q59">
        <v>-78.594117919245306</v>
      </c>
      <c r="R59">
        <v>0</v>
      </c>
      <c r="S59">
        <v>31994</v>
      </c>
      <c r="T59">
        <v>7.8572037895488096</v>
      </c>
      <c r="U59">
        <v>883.80475633097399</v>
      </c>
      <c r="V59">
        <v>-0.75652183854129595</v>
      </c>
      <c r="W59">
        <v>0.42098898810420998</v>
      </c>
      <c r="Y59">
        <f t="shared" si="11"/>
        <v>51</v>
      </c>
      <c r="Z59" s="2">
        <v>-8.3700272190609301E-12</v>
      </c>
      <c r="AA59">
        <v>-77.116479732447303</v>
      </c>
      <c r="AB59">
        <v>0</v>
      </c>
      <c r="AC59">
        <v>32012</v>
      </c>
      <c r="AD59">
        <v>7.0335202675526398</v>
      </c>
      <c r="AE59">
        <v>848.53060283899697</v>
      </c>
      <c r="AF59">
        <v>-0.65249996675223398</v>
      </c>
      <c r="AG59">
        <v>0.19431888102494099</v>
      </c>
      <c r="AN59">
        <v>5.3928073109386396</v>
      </c>
      <c r="AO59">
        <v>-78.757192689052204</v>
      </c>
      <c r="AP59">
        <v>0</v>
      </c>
      <c r="AQ59">
        <v>32012</v>
      </c>
      <c r="AR59">
        <v>7.6265812384071303</v>
      </c>
      <c r="AS59">
        <v>865.71228728781603</v>
      </c>
      <c r="AT59">
        <v>-0.22552582027496601</v>
      </c>
      <c r="AU59">
        <v>0.41771978414889599</v>
      </c>
      <c r="AX59">
        <v>8.0549000000000003E-3</v>
      </c>
      <c r="AY59">
        <v>6.2903999999999998E-3</v>
      </c>
      <c r="AZ59">
        <v>18777</v>
      </c>
      <c r="BA59">
        <f t="shared" si="3"/>
        <v>8.0548999999999999</v>
      </c>
      <c r="BB59">
        <f t="shared" si="3"/>
        <v>6.2904</v>
      </c>
      <c r="BC59">
        <f t="shared" si="4"/>
        <v>0.78094079380253012</v>
      </c>
      <c r="BD59">
        <f t="shared" si="5"/>
        <v>7.0112920223214914</v>
      </c>
      <c r="BF59" s="2">
        <v>8.0435000000000003E-3</v>
      </c>
      <c r="BG59" s="2">
        <v>6.2842999999999996E-3</v>
      </c>
      <c r="BH59">
        <v>18468</v>
      </c>
      <c r="BI59">
        <f t="shared" si="6"/>
        <v>8.0434999999999999</v>
      </c>
      <c r="BJ59">
        <f t="shared" si="7"/>
        <v>6.2843</v>
      </c>
      <c r="BK59">
        <f t="shared" si="8"/>
        <v>0.78128923975881148</v>
      </c>
      <c r="BL59">
        <f t="shared" si="9"/>
        <v>7.0033090189715903</v>
      </c>
      <c r="BN59">
        <f t="shared" si="12"/>
        <v>51</v>
      </c>
      <c r="BO59" s="2">
        <v>-8.3309349544792496E-12</v>
      </c>
      <c r="BP59">
        <v>-76.756624057031502</v>
      </c>
      <c r="BQ59">
        <v>0</v>
      </c>
      <c r="BR59">
        <v>32000</v>
      </c>
      <c r="BS59">
        <v>7.3933759797237899</v>
      </c>
      <c r="BT59">
        <v>906.75145885995801</v>
      </c>
      <c r="BU59">
        <v>-9.6927866138407398E-2</v>
      </c>
      <c r="BV59">
        <v>0.26026459349741599</v>
      </c>
      <c r="CC59">
        <v>5.8384399751491403</v>
      </c>
      <c r="CD59">
        <v>-78.311560024841697</v>
      </c>
      <c r="CE59">
        <v>0</v>
      </c>
      <c r="CF59">
        <v>32000</v>
      </c>
      <c r="CG59">
        <v>8.2568020847394905</v>
      </c>
      <c r="CH59">
        <v>906.62729382348402</v>
      </c>
      <c r="CI59">
        <v>-5.0881336498778802E-2</v>
      </c>
      <c r="CJ59">
        <v>0.24456025706211099</v>
      </c>
      <c r="DK59" s="11"/>
      <c r="EI59" s="11"/>
      <c r="FG59" s="11"/>
      <c r="GE59" s="11"/>
    </row>
    <row r="60" spans="1:187" x14ac:dyDescent="0.25">
      <c r="A60">
        <f t="shared" si="10"/>
        <v>52</v>
      </c>
      <c r="B60" s="2">
        <v>-8.3330694775063305E-12</v>
      </c>
      <c r="C60">
        <v>-76.776294385678995</v>
      </c>
      <c r="D60">
        <v>0</v>
      </c>
      <c r="E60">
        <v>32989</v>
      </c>
      <c r="F60">
        <v>7.3737056143209196</v>
      </c>
      <c r="G60">
        <v>871.08039815299105</v>
      </c>
      <c r="H60">
        <v>-1.0850049050342101</v>
      </c>
      <c r="I60">
        <v>2.37337284427106E-2</v>
      </c>
      <c r="P60">
        <v>5.6495663615970599</v>
      </c>
      <c r="Q60">
        <v>-78.500433638393801</v>
      </c>
      <c r="R60">
        <v>0</v>
      </c>
      <c r="S60">
        <v>32989</v>
      </c>
      <c r="T60">
        <v>7.9896933701102997</v>
      </c>
      <c r="U60">
        <v>892.88389785663605</v>
      </c>
      <c r="V60">
        <v>-0.66724886854352905</v>
      </c>
      <c r="W60">
        <v>0.36248423829971299</v>
      </c>
      <c r="Y60">
        <f t="shared" si="11"/>
        <v>52</v>
      </c>
      <c r="Z60" s="2">
        <v>-8.3584669133968099E-12</v>
      </c>
      <c r="AA60">
        <v>-77.0100596113367</v>
      </c>
      <c r="AB60">
        <v>0</v>
      </c>
      <c r="AC60">
        <v>33014</v>
      </c>
      <c r="AD60">
        <v>7.13994038866326</v>
      </c>
      <c r="AE60">
        <v>855.44342808716397</v>
      </c>
      <c r="AF60">
        <v>-0.58661342644377301</v>
      </c>
      <c r="AG60">
        <v>0.120792595931195</v>
      </c>
      <c r="AN60">
        <v>5.47308424169821</v>
      </c>
      <c r="AO60">
        <v>-78.676915758292594</v>
      </c>
      <c r="AP60">
        <v>0</v>
      </c>
      <c r="AQ60">
        <v>33014</v>
      </c>
      <c r="AR60">
        <v>7.7401099626330003</v>
      </c>
      <c r="AS60">
        <v>873.56044697658206</v>
      </c>
      <c r="AT60">
        <v>-0.447079277466782</v>
      </c>
      <c r="AU60">
        <v>0.39515647772372597</v>
      </c>
      <c r="AX60">
        <v>8.0952000000000003E-3</v>
      </c>
      <c r="AY60">
        <v>6.319E-3</v>
      </c>
      <c r="AZ60">
        <v>19038</v>
      </c>
      <c r="BA60">
        <f t="shared" si="3"/>
        <v>8.0952000000000002</v>
      </c>
      <c r="BB60">
        <f t="shared" si="3"/>
        <v>6.319</v>
      </c>
      <c r="BC60">
        <f t="shared" si="4"/>
        <v>0.78058602628718254</v>
      </c>
      <c r="BD60">
        <f t="shared" si="5"/>
        <v>7.0443817787095284</v>
      </c>
      <c r="BF60" s="2">
        <v>8.0838999999999998E-3</v>
      </c>
      <c r="BG60" s="2">
        <v>6.3128999999999998E-3</v>
      </c>
      <c r="BH60">
        <v>18726</v>
      </c>
      <c r="BI60">
        <f t="shared" si="6"/>
        <v>8.0838999999999999</v>
      </c>
      <c r="BJ60">
        <f t="shared" si="7"/>
        <v>6.3129</v>
      </c>
      <c r="BK60">
        <f t="shared" si="8"/>
        <v>0.78092257449993197</v>
      </c>
      <c r="BL60">
        <f t="shared" si="9"/>
        <v>7.036432754218974</v>
      </c>
      <c r="BN60">
        <f t="shared" si="12"/>
        <v>52</v>
      </c>
      <c r="BO60" s="2">
        <v>-8.3157629003280306E-12</v>
      </c>
      <c r="BP60">
        <v>-76.616999824860898</v>
      </c>
      <c r="BQ60">
        <v>0</v>
      </c>
      <c r="BR60">
        <v>33000</v>
      </c>
      <c r="BS60">
        <v>7.5330002118944099</v>
      </c>
      <c r="BT60">
        <v>918.13718829837103</v>
      </c>
      <c r="BU60">
        <v>-0.253322020318135</v>
      </c>
      <c r="BV60">
        <v>0.24499735693768299</v>
      </c>
      <c r="CC60">
        <v>5.9559880031514298</v>
      </c>
      <c r="CD60">
        <v>-78.194011996839393</v>
      </c>
      <c r="CE60">
        <v>0</v>
      </c>
      <c r="CF60">
        <v>33000</v>
      </c>
      <c r="CG60">
        <v>8.4230401001705406</v>
      </c>
      <c r="CH60">
        <v>919.07177316648904</v>
      </c>
      <c r="CI60">
        <v>-6.9580021427655597E-2</v>
      </c>
      <c r="CJ60">
        <v>0.17300039651912699</v>
      </c>
      <c r="DK60" s="11"/>
      <c r="EI60" s="11"/>
      <c r="FG60" s="11"/>
      <c r="GE60" s="11"/>
    </row>
    <row r="61" spans="1:187" x14ac:dyDescent="0.25">
      <c r="A61">
        <f t="shared" si="10"/>
        <v>53</v>
      </c>
      <c r="B61" s="2">
        <v>-8.3194491877144797E-12</v>
      </c>
      <c r="C61">
        <v>-76.650955768035203</v>
      </c>
      <c r="D61">
        <v>0</v>
      </c>
      <c r="E61">
        <v>33991</v>
      </c>
      <c r="F61">
        <v>7.4990442319647004</v>
      </c>
      <c r="G61">
        <v>879.519624929781</v>
      </c>
      <c r="H61">
        <v>-1.1454644581108699</v>
      </c>
      <c r="I61">
        <v>1.7712682356398699E-2</v>
      </c>
      <c r="P61">
        <v>5.74589439213569</v>
      </c>
      <c r="Q61">
        <v>-78.404105607855101</v>
      </c>
      <c r="R61">
        <v>0</v>
      </c>
      <c r="S61">
        <v>33991</v>
      </c>
      <c r="T61">
        <v>8.1259217773347103</v>
      </c>
      <c r="U61">
        <v>903.45569205034997</v>
      </c>
      <c r="V61">
        <v>-0.65182104225733495</v>
      </c>
      <c r="W61">
        <v>0.330142706576464</v>
      </c>
      <c r="Y61">
        <f t="shared" si="11"/>
        <v>53</v>
      </c>
      <c r="Z61" s="2">
        <v>-8.3466829910346096E-12</v>
      </c>
      <c r="AA61">
        <v>-76.901556060545303</v>
      </c>
      <c r="AB61">
        <v>0</v>
      </c>
      <c r="AC61">
        <v>34015</v>
      </c>
      <c r="AD61">
        <v>7.2484439394546101</v>
      </c>
      <c r="AE61">
        <v>862.24941555944895</v>
      </c>
      <c r="AF61">
        <v>-0.917816269350057</v>
      </c>
      <c r="AG61">
        <v>0.162099499294028</v>
      </c>
      <c r="AN61">
        <v>5.5550838306565797</v>
      </c>
      <c r="AO61">
        <v>-78.594916169334198</v>
      </c>
      <c r="AP61">
        <v>0</v>
      </c>
      <c r="AQ61">
        <v>34015</v>
      </c>
      <c r="AR61">
        <v>7.85607489344694</v>
      </c>
      <c r="AS61">
        <v>882.21403778639001</v>
      </c>
      <c r="AT61">
        <v>-0.63896593847030403</v>
      </c>
      <c r="AU61">
        <v>0.35389139146606702</v>
      </c>
      <c r="AX61">
        <v>8.1356999999999992E-3</v>
      </c>
      <c r="AY61">
        <v>6.3477000000000004E-3</v>
      </c>
      <c r="AZ61">
        <v>19298</v>
      </c>
      <c r="BA61">
        <f t="shared" si="3"/>
        <v>8.1356999999999999</v>
      </c>
      <c r="BB61">
        <f t="shared" si="3"/>
        <v>6.3477000000000006</v>
      </c>
      <c r="BC61">
        <f t="shared" si="4"/>
        <v>0.78022788450901592</v>
      </c>
      <c r="BD61">
        <f t="shared" si="5"/>
        <v>7.0776056635658078</v>
      </c>
      <c r="BF61" s="2">
        <v>8.1242999999999992E-3</v>
      </c>
      <c r="BG61" s="2">
        <v>6.3416000000000002E-3</v>
      </c>
      <c r="BH61">
        <v>18982</v>
      </c>
      <c r="BI61">
        <f t="shared" si="6"/>
        <v>8.1242999999999999</v>
      </c>
      <c r="BJ61">
        <f t="shared" si="7"/>
        <v>6.3416000000000006</v>
      </c>
      <c r="BK61">
        <f t="shared" si="8"/>
        <v>0.78057186465295481</v>
      </c>
      <c r="BL61">
        <f t="shared" si="9"/>
        <v>7.0696246786625299</v>
      </c>
      <c r="BN61">
        <f t="shared" si="12"/>
        <v>53</v>
      </c>
      <c r="BO61" s="2">
        <v>-8.3000301579544703E-12</v>
      </c>
      <c r="BP61">
        <v>-76.472220406658906</v>
      </c>
      <c r="BQ61">
        <v>0</v>
      </c>
      <c r="BR61">
        <v>34000</v>
      </c>
      <c r="BS61">
        <v>7.6777796300964098</v>
      </c>
      <c r="BT61">
        <v>929.42000008144703</v>
      </c>
      <c r="BU61">
        <v>-0.162780073475571</v>
      </c>
      <c r="BV61">
        <v>0.247979997118804</v>
      </c>
      <c r="CC61">
        <v>6.07790090708255</v>
      </c>
      <c r="CD61">
        <v>-78.072099092908303</v>
      </c>
      <c r="CE61">
        <v>0</v>
      </c>
      <c r="CF61">
        <v>34000</v>
      </c>
      <c r="CG61">
        <v>8.5954509823382192</v>
      </c>
      <c r="CH61">
        <v>931.67796760188696</v>
      </c>
      <c r="CI61">
        <v>-7.5936433547249105E-2</v>
      </c>
      <c r="CJ61">
        <v>0.238138984938217</v>
      </c>
      <c r="DK61" s="11"/>
      <c r="EI61" s="11"/>
      <c r="FG61" s="11"/>
      <c r="GE61" s="11"/>
    </row>
    <row r="62" spans="1:187" x14ac:dyDescent="0.25">
      <c r="A62">
        <f t="shared" si="10"/>
        <v>54</v>
      </c>
      <c r="B62" s="2">
        <v>-8.3054833084801605E-12</v>
      </c>
      <c r="C62">
        <v>-76.522370086869699</v>
      </c>
      <c r="D62">
        <v>0</v>
      </c>
      <c r="E62">
        <v>34993</v>
      </c>
      <c r="F62">
        <v>7.6276299131302299</v>
      </c>
      <c r="G62">
        <v>888.25747777359402</v>
      </c>
      <c r="H62">
        <v>-1.3930069523450901</v>
      </c>
      <c r="I62">
        <v>1.32512347328817E-2</v>
      </c>
      <c r="P62">
        <v>5.8454026557366099</v>
      </c>
      <c r="Q62">
        <v>-78.304597344254205</v>
      </c>
      <c r="R62">
        <v>0</v>
      </c>
      <c r="S62">
        <v>34993</v>
      </c>
      <c r="T62">
        <v>8.2666477132873393</v>
      </c>
      <c r="U62">
        <v>914.02472817977196</v>
      </c>
      <c r="V62">
        <v>-1.04369476737406</v>
      </c>
      <c r="W62">
        <v>0.27625271820227398</v>
      </c>
      <c r="Y62">
        <f t="shared" si="11"/>
        <v>54</v>
      </c>
      <c r="Z62" s="2">
        <v>-8.3346686757107498E-12</v>
      </c>
      <c r="AA62">
        <v>-76.790974493632305</v>
      </c>
      <c r="AB62">
        <v>0</v>
      </c>
      <c r="AC62">
        <v>35011</v>
      </c>
      <c r="AD62">
        <v>7.3590255063676002</v>
      </c>
      <c r="AE62">
        <v>869.34516241320603</v>
      </c>
      <c r="AF62">
        <v>-0.69841149936768099</v>
      </c>
      <c r="AG62">
        <v>0.134021467489743</v>
      </c>
      <c r="AN62">
        <v>5.6392311041577896</v>
      </c>
      <c r="AO62">
        <v>-78.510768895832996</v>
      </c>
      <c r="AP62">
        <v>0</v>
      </c>
      <c r="AQ62">
        <v>35011</v>
      </c>
      <c r="AR62">
        <v>7.9750771088690797</v>
      </c>
      <c r="AS62">
        <v>890.51839930757399</v>
      </c>
      <c r="AT62">
        <v>-0.52459380521802501</v>
      </c>
      <c r="AU62">
        <v>0.35634159433203899</v>
      </c>
      <c r="AX62">
        <v>8.1764999999999997E-3</v>
      </c>
      <c r="AY62">
        <v>6.3765999999999996E-3</v>
      </c>
      <c r="AZ62">
        <v>19558</v>
      </c>
      <c r="BA62">
        <f t="shared" si="3"/>
        <v>8.176499999999999</v>
      </c>
      <c r="BB62">
        <f t="shared" si="3"/>
        <v>6.3765999999999998</v>
      </c>
      <c r="BC62">
        <f t="shared" si="4"/>
        <v>0.77986913716137718</v>
      </c>
      <c r="BD62">
        <f t="shared" si="5"/>
        <v>7.1110658656857035</v>
      </c>
      <c r="BF62" s="2">
        <v>8.1650000000000004E-3</v>
      </c>
      <c r="BG62" s="2">
        <v>6.3702999999999997E-3</v>
      </c>
      <c r="BH62">
        <v>19237</v>
      </c>
      <c r="BI62">
        <f t="shared" si="6"/>
        <v>8.1650000000000009</v>
      </c>
      <c r="BJ62">
        <f t="shared" si="7"/>
        <v>6.3702999999999994</v>
      </c>
      <c r="BK62">
        <f t="shared" si="8"/>
        <v>0.78019595835884858</v>
      </c>
      <c r="BL62">
        <f t="shared" si="9"/>
        <v>7.1029143581304988</v>
      </c>
      <c r="BN62">
        <f t="shared" si="12"/>
        <v>54</v>
      </c>
      <c r="BO62" s="2">
        <v>-8.2837597301657099E-12</v>
      </c>
      <c r="BP62">
        <v>-76.322481577384295</v>
      </c>
      <c r="BQ62">
        <v>0</v>
      </c>
      <c r="BR62">
        <v>35000</v>
      </c>
      <c r="BS62">
        <v>7.8275184593710003</v>
      </c>
      <c r="BT62">
        <v>941.99000000456397</v>
      </c>
      <c r="BU62">
        <v>-0.47575997481264798</v>
      </c>
      <c r="BV62">
        <v>0.159270006563865</v>
      </c>
      <c r="CC62">
        <v>6.2046974075874104</v>
      </c>
      <c r="CD62">
        <v>-77.945302592403394</v>
      </c>
      <c r="CE62">
        <v>0</v>
      </c>
      <c r="CF62">
        <v>35000</v>
      </c>
      <c r="CG62">
        <v>8.7747683130136398</v>
      </c>
      <c r="CH62">
        <v>944.81194195402395</v>
      </c>
      <c r="CI62">
        <v>-0.34022104043699097</v>
      </c>
      <c r="CJ62">
        <v>0.20179531202293099</v>
      </c>
      <c r="DK62" s="11"/>
      <c r="EI62" s="11"/>
      <c r="FG62" s="11"/>
      <c r="GE62" s="11"/>
    </row>
    <row r="63" spans="1:187" x14ac:dyDescent="0.25">
      <c r="A63">
        <f t="shared" si="10"/>
        <v>55</v>
      </c>
      <c r="B63" s="2">
        <v>-8.29113795848546E-12</v>
      </c>
      <c r="C63">
        <v>-76.390342848579195</v>
      </c>
      <c r="D63">
        <v>0</v>
      </c>
      <c r="E63">
        <v>35995</v>
      </c>
      <c r="F63">
        <v>7.7596571514207904</v>
      </c>
      <c r="G63">
        <v>896.56613172899802</v>
      </c>
      <c r="H63">
        <v>-1.17776235334299</v>
      </c>
      <c r="I63">
        <v>2.3938925660780101E-2</v>
      </c>
      <c r="P63">
        <v>5.9481961675583399</v>
      </c>
      <c r="Q63">
        <v>-78.201803832432503</v>
      </c>
      <c r="R63">
        <v>0</v>
      </c>
      <c r="S63">
        <v>35995</v>
      </c>
      <c r="T63">
        <v>8.41201969182959</v>
      </c>
      <c r="U63">
        <v>924.20751526970901</v>
      </c>
      <c r="V63">
        <v>-0.647476568626139</v>
      </c>
      <c r="W63">
        <v>0.410442835894401</v>
      </c>
      <c r="Y63">
        <f t="shared" si="11"/>
        <v>55</v>
      </c>
      <c r="Z63" s="2">
        <v>-8.3224104148980904E-12</v>
      </c>
      <c r="AA63">
        <v>-76.678175763797498</v>
      </c>
      <c r="AB63">
        <v>0</v>
      </c>
      <c r="AC63">
        <v>36013</v>
      </c>
      <c r="AD63">
        <v>7.4718242362024903</v>
      </c>
      <c r="AE63">
        <v>876.85999999999899</v>
      </c>
      <c r="AF63">
        <v>-0.88381599180149895</v>
      </c>
      <c r="AG63">
        <v>9.0569248897586802E-2</v>
      </c>
      <c r="AN63">
        <v>5.7254251474479601</v>
      </c>
      <c r="AO63">
        <v>-78.424574852542904</v>
      </c>
      <c r="AP63">
        <v>0</v>
      </c>
      <c r="AQ63">
        <v>36013</v>
      </c>
      <c r="AR63">
        <v>8.0969738938857994</v>
      </c>
      <c r="AS63">
        <v>899.80489879311801</v>
      </c>
      <c r="AT63">
        <v>-0.873061472335115</v>
      </c>
      <c r="AU63">
        <v>0.33553993107532298</v>
      </c>
      <c r="AX63">
        <v>8.2175000000000008E-3</v>
      </c>
      <c r="AY63">
        <v>6.4056E-3</v>
      </c>
      <c r="AZ63">
        <v>19817</v>
      </c>
      <c r="BA63">
        <f t="shared" si="3"/>
        <v>8.2175000000000011</v>
      </c>
      <c r="BB63">
        <f t="shared" si="3"/>
        <v>6.4055999999999997</v>
      </c>
      <c r="BC63">
        <f t="shared" si="4"/>
        <v>0.77950714937633081</v>
      </c>
      <c r="BD63">
        <f t="shared" si="5"/>
        <v>7.1446601213527865</v>
      </c>
      <c r="BF63" s="2">
        <v>8.2059000000000003E-3</v>
      </c>
      <c r="BG63" s="2">
        <v>6.3990999999999996E-3</v>
      </c>
      <c r="BH63">
        <v>19491</v>
      </c>
      <c r="BI63">
        <f t="shared" si="6"/>
        <v>8.2058999999999997</v>
      </c>
      <c r="BJ63">
        <f t="shared" si="7"/>
        <v>6.3990999999999998</v>
      </c>
      <c r="BK63">
        <f t="shared" si="8"/>
        <v>0.77981696096710906</v>
      </c>
      <c r="BL63">
        <f t="shared" si="9"/>
        <v>7.1363380077253975</v>
      </c>
      <c r="BN63">
        <f t="shared" si="12"/>
        <v>55</v>
      </c>
      <c r="BO63" s="2">
        <v>-8.2669060399304106E-12</v>
      </c>
      <c r="BP63">
        <v>-76.167096501357506</v>
      </c>
      <c r="BQ63">
        <v>0</v>
      </c>
      <c r="BR63">
        <v>36000</v>
      </c>
      <c r="BS63">
        <v>7.9829035353978002</v>
      </c>
      <c r="BT63">
        <v>954.31504836507895</v>
      </c>
      <c r="BU63">
        <v>-0.58643484303903104</v>
      </c>
      <c r="BV63">
        <v>0.20055746187278101</v>
      </c>
      <c r="CC63">
        <v>6.3366525444757702</v>
      </c>
      <c r="CD63">
        <v>-77.8133474555151</v>
      </c>
      <c r="CE63">
        <v>0</v>
      </c>
      <c r="CF63">
        <v>36000</v>
      </c>
      <c r="CG63">
        <v>8.9613810572259496</v>
      </c>
      <c r="CH63">
        <v>958.46538445925205</v>
      </c>
      <c r="CI63">
        <v>-0.22472345371851801</v>
      </c>
      <c r="CJ63">
        <v>0.23386899519378301</v>
      </c>
      <c r="DK63" s="11"/>
      <c r="EI63" s="11"/>
      <c r="FG63" s="11"/>
      <c r="GE63" s="11"/>
    </row>
    <row r="64" spans="1:187" x14ac:dyDescent="0.25">
      <c r="A64">
        <f t="shared" si="10"/>
        <v>56</v>
      </c>
      <c r="B64" s="2">
        <v>-8.2763945030055501E-12</v>
      </c>
      <c r="C64">
        <v>-76.254691587922807</v>
      </c>
      <c r="D64">
        <v>0</v>
      </c>
      <c r="E64">
        <v>36997</v>
      </c>
      <c r="F64">
        <v>7.8953084120771502</v>
      </c>
      <c r="G64">
        <v>905.81185667048203</v>
      </c>
      <c r="H64">
        <v>-1.3425700546860799</v>
      </c>
      <c r="I64">
        <v>-8.2510019343702903E-2</v>
      </c>
      <c r="P64">
        <v>6.0543028945295196</v>
      </c>
      <c r="Q64">
        <v>-78.095697105461298</v>
      </c>
      <c r="R64">
        <v>0</v>
      </c>
      <c r="S64">
        <v>36997</v>
      </c>
      <c r="T64">
        <v>8.5620772641712595</v>
      </c>
      <c r="U64">
        <v>935.04423381366905</v>
      </c>
      <c r="V64">
        <v>-0.43523956273625403</v>
      </c>
      <c r="W64">
        <v>0.32903067935854902</v>
      </c>
      <c r="Y64">
        <f t="shared" si="11"/>
        <v>56</v>
      </c>
      <c r="Z64" s="2">
        <v>-8.3098946560694593E-12</v>
      </c>
      <c r="AA64">
        <v>-76.562939069502406</v>
      </c>
      <c r="AB64">
        <v>0</v>
      </c>
      <c r="AC64">
        <v>37015</v>
      </c>
      <c r="AD64">
        <v>7.5870609304975103</v>
      </c>
      <c r="AE64">
        <v>884.10262425461701</v>
      </c>
      <c r="AF64">
        <v>-0.67760160537765002</v>
      </c>
      <c r="AG64">
        <v>0.12953476638025099</v>
      </c>
      <c r="AN64">
        <v>5.8139600072392303</v>
      </c>
      <c r="AO64">
        <v>-78.336039992751594</v>
      </c>
      <c r="AP64">
        <v>0</v>
      </c>
      <c r="AQ64">
        <v>37015</v>
      </c>
      <c r="AR64">
        <v>8.2221810933454194</v>
      </c>
      <c r="AS64">
        <v>909.04853881581505</v>
      </c>
      <c r="AT64">
        <v>-0.65854126262558299</v>
      </c>
      <c r="AU64">
        <v>0.31280696534515301</v>
      </c>
      <c r="AX64">
        <v>8.2587000000000008E-3</v>
      </c>
      <c r="AY64">
        <v>6.4346999999999998E-3</v>
      </c>
      <c r="AZ64">
        <v>20075</v>
      </c>
      <c r="BA64">
        <f t="shared" si="3"/>
        <v>8.258700000000001</v>
      </c>
      <c r="BB64">
        <f t="shared" si="3"/>
        <v>6.4346999999999994</v>
      </c>
      <c r="BC64">
        <f t="shared" si="4"/>
        <v>0.77914199571361098</v>
      </c>
      <c r="BD64">
        <f t="shared" si="5"/>
        <v>7.1783883850888461</v>
      </c>
      <c r="BF64" s="2">
        <v>8.2470000000000009E-3</v>
      </c>
      <c r="BG64" s="2">
        <v>6.4279999999999997E-3</v>
      </c>
      <c r="BH64">
        <v>19744</v>
      </c>
      <c r="BI64">
        <f t="shared" si="6"/>
        <v>8.2470000000000017</v>
      </c>
      <c r="BJ64">
        <f t="shared" si="7"/>
        <v>6.4279999999999999</v>
      </c>
      <c r="BK64">
        <f t="shared" si="8"/>
        <v>0.7794349460409844</v>
      </c>
      <c r="BL64">
        <f t="shared" si="9"/>
        <v>7.1698955804878111</v>
      </c>
      <c r="BN64">
        <f t="shared" si="12"/>
        <v>56</v>
      </c>
      <c r="BO64" s="2">
        <v>-8.2493690697904495E-12</v>
      </c>
      <c r="BP64">
        <v>-76.005629534961997</v>
      </c>
      <c r="BQ64">
        <v>0</v>
      </c>
      <c r="BR64">
        <v>37000</v>
      </c>
      <c r="BS64">
        <v>8.1443705017933397</v>
      </c>
      <c r="BT64">
        <v>967.00742745661296</v>
      </c>
      <c r="BU64">
        <v>-0.93865489228820598</v>
      </c>
      <c r="BV64">
        <v>2.28574949567888E-2</v>
      </c>
      <c r="CC64">
        <v>6.4747347004753397</v>
      </c>
      <c r="CD64">
        <v>-77.675265299515502</v>
      </c>
      <c r="CE64">
        <v>0</v>
      </c>
      <c r="CF64">
        <v>37000</v>
      </c>
      <c r="CG64">
        <v>9.1566587149622602</v>
      </c>
      <c r="CH64">
        <v>973.01467089793698</v>
      </c>
      <c r="CI64">
        <v>-0.81936180640273604</v>
      </c>
      <c r="CJ64">
        <v>0.29104880798115901</v>
      </c>
      <c r="DK64" s="11"/>
      <c r="EI64" s="11"/>
      <c r="FG64" s="11"/>
      <c r="GE64" s="11"/>
    </row>
    <row r="65" spans="1:187" x14ac:dyDescent="0.25">
      <c r="A65">
        <f t="shared" si="10"/>
        <v>57</v>
      </c>
      <c r="B65" s="2">
        <v>-8.2612571772051701E-12</v>
      </c>
      <c r="C65">
        <v>-76.115381416258003</v>
      </c>
      <c r="D65">
        <v>0</v>
      </c>
      <c r="E65">
        <v>37995</v>
      </c>
      <c r="F65">
        <v>8.0346185837419899</v>
      </c>
      <c r="G65">
        <v>915.02958696448002</v>
      </c>
      <c r="H65">
        <v>-0.55748575247290899</v>
      </c>
      <c r="I65">
        <v>-8.4899796118566295E-2</v>
      </c>
      <c r="P65">
        <v>6.16398582755214</v>
      </c>
      <c r="Q65">
        <v>-77.986014172438701</v>
      </c>
      <c r="R65">
        <v>0</v>
      </c>
      <c r="S65">
        <v>37995</v>
      </c>
      <c r="T65">
        <v>8.7171923556126991</v>
      </c>
      <c r="U65">
        <v>946.71655601841201</v>
      </c>
      <c r="V65">
        <v>-0.65979746680600304</v>
      </c>
      <c r="W65">
        <v>-3.2119025145842001E-2</v>
      </c>
      <c r="Y65">
        <f t="shared" si="11"/>
        <v>57</v>
      </c>
      <c r="Z65" s="2">
        <v>-8.2971010704341303E-12</v>
      </c>
      <c r="AA65">
        <v>-76.4452975910649</v>
      </c>
      <c r="AB65">
        <v>0</v>
      </c>
      <c r="AC65">
        <v>38017</v>
      </c>
      <c r="AD65">
        <v>7.70470240893503</v>
      </c>
      <c r="AE65">
        <v>891.81418562130102</v>
      </c>
      <c r="AF65">
        <v>-0.64215373128973596</v>
      </c>
      <c r="AG65">
        <v>7.6938896218939096E-2</v>
      </c>
      <c r="AN65">
        <v>5.9049279585081198</v>
      </c>
      <c r="AO65">
        <v>-78.2450720414827</v>
      </c>
      <c r="AP65">
        <v>0</v>
      </c>
      <c r="AQ65">
        <v>38017</v>
      </c>
      <c r="AR65">
        <v>8.3508292037711698</v>
      </c>
      <c r="AS65">
        <v>918.12471006321198</v>
      </c>
      <c r="AT65">
        <v>-0.34611737145628002</v>
      </c>
      <c r="AU65">
        <v>0.29500184454835698</v>
      </c>
      <c r="AX65">
        <v>8.3000000000000001E-3</v>
      </c>
      <c r="AY65">
        <v>6.4638999999999999E-3</v>
      </c>
      <c r="AZ65">
        <v>20332</v>
      </c>
      <c r="BA65">
        <f t="shared" si="3"/>
        <v>8.3000000000000007</v>
      </c>
      <c r="BB65">
        <f t="shared" si="3"/>
        <v>6.4638999999999998</v>
      </c>
      <c r="BC65">
        <f t="shared" si="4"/>
        <v>0.77878313253012044</v>
      </c>
      <c r="BD65">
        <f t="shared" si="5"/>
        <v>7.2122178064975193</v>
      </c>
      <c r="BF65" s="2">
        <v>8.2883000000000002E-3</v>
      </c>
      <c r="BG65" s="2">
        <v>6.4570000000000001E-3</v>
      </c>
      <c r="BH65">
        <v>19996</v>
      </c>
      <c r="BI65">
        <f t="shared" si="6"/>
        <v>8.2882999999999996</v>
      </c>
      <c r="BJ65">
        <f t="shared" si="7"/>
        <v>6.4569999999999999</v>
      </c>
      <c r="BK65">
        <f t="shared" si="8"/>
        <v>0.77904998612501963</v>
      </c>
      <c r="BL65">
        <f t="shared" si="9"/>
        <v>7.2035870293724162</v>
      </c>
      <c r="BN65">
        <f t="shared" si="12"/>
        <v>57</v>
      </c>
      <c r="BO65" s="2">
        <v>-8.2310867106569208E-12</v>
      </c>
      <c r="BP65">
        <v>-75.837911696365296</v>
      </c>
      <c r="BQ65">
        <v>0</v>
      </c>
      <c r="BR65">
        <v>38000</v>
      </c>
      <c r="BS65">
        <v>8.3120883403900407</v>
      </c>
      <c r="BT65">
        <v>980.58739575183802</v>
      </c>
      <c r="BU65">
        <v>-0.80105370579714597</v>
      </c>
      <c r="BV65">
        <v>-4.4763409383962199E-2</v>
      </c>
      <c r="CC65">
        <v>6.6178211305415902</v>
      </c>
      <c r="CD65">
        <v>-77.532178869449197</v>
      </c>
      <c r="CE65">
        <v>0</v>
      </c>
      <c r="CF65">
        <v>38000</v>
      </c>
      <c r="CG65">
        <v>9.3590134849535094</v>
      </c>
      <c r="CH65">
        <v>987.99067382116505</v>
      </c>
      <c r="CI65">
        <v>-0.80264320484868401</v>
      </c>
      <c r="CJ65">
        <v>0.190945958907456</v>
      </c>
      <c r="DK65" s="11"/>
      <c r="EI65" s="11"/>
      <c r="FG65" s="11"/>
      <c r="GE65" s="11"/>
    </row>
    <row r="66" spans="1:187" x14ac:dyDescent="0.25">
      <c r="A66">
        <f t="shared" si="10"/>
        <v>58</v>
      </c>
      <c r="B66" s="2">
        <v>-8.2457369925126295E-12</v>
      </c>
      <c r="C66">
        <v>-75.972272163538605</v>
      </c>
      <c r="D66">
        <v>0</v>
      </c>
      <c r="E66">
        <v>38992</v>
      </c>
      <c r="F66">
        <v>8.17772783646131</v>
      </c>
      <c r="G66">
        <v>924.30589846653402</v>
      </c>
      <c r="H66">
        <v>-0.93133541226759997</v>
      </c>
      <c r="I66">
        <v>-4.6657619577799903E-2</v>
      </c>
      <c r="P66">
        <v>6.2778334597020704</v>
      </c>
      <c r="Q66">
        <v>-77.872166540288703</v>
      </c>
      <c r="R66">
        <v>0</v>
      </c>
      <c r="S66">
        <v>38992</v>
      </c>
      <c r="T66">
        <v>8.8781972210431999</v>
      </c>
      <c r="U66">
        <v>958.86888386135104</v>
      </c>
      <c r="V66">
        <v>-0.56719652410515597</v>
      </c>
      <c r="W66">
        <v>4.2715228280845001E-2</v>
      </c>
      <c r="Y66">
        <f t="shared" si="11"/>
        <v>58</v>
      </c>
      <c r="Z66" s="2">
        <v>-8.2840432105192596E-12</v>
      </c>
      <c r="AA66">
        <v>-76.325021137963304</v>
      </c>
      <c r="AB66">
        <v>0</v>
      </c>
      <c r="AC66">
        <v>39019</v>
      </c>
      <c r="AD66">
        <v>7.8249788620366996</v>
      </c>
      <c r="AE66">
        <v>900.07146294479503</v>
      </c>
      <c r="AF66">
        <v>-0.95895325211821902</v>
      </c>
      <c r="AG66">
        <v>0.142001102470142</v>
      </c>
      <c r="AN66">
        <v>5.9983522495164499</v>
      </c>
      <c r="AO66">
        <v>-78.151647750474396</v>
      </c>
      <c r="AP66">
        <v>0</v>
      </c>
      <c r="AQ66">
        <v>39019</v>
      </c>
      <c r="AR66">
        <v>8.4829511031702403</v>
      </c>
      <c r="AS66">
        <v>928.16243665241097</v>
      </c>
      <c r="AT66">
        <v>-0.367008523960974</v>
      </c>
      <c r="AU66">
        <v>0.24747320762875899</v>
      </c>
      <c r="AX66">
        <v>8.3415E-3</v>
      </c>
      <c r="AY66">
        <v>6.4930999999999999E-3</v>
      </c>
      <c r="AZ66">
        <v>20588</v>
      </c>
      <c r="BA66">
        <f t="shared" si="3"/>
        <v>8.3414999999999999</v>
      </c>
      <c r="BB66">
        <f t="shared" si="3"/>
        <v>6.4931000000000001</v>
      </c>
      <c r="BC66">
        <f t="shared" si="4"/>
        <v>0.77840915902415631</v>
      </c>
      <c r="BD66">
        <f t="shared" si="5"/>
        <v>7.2461117119095508</v>
      </c>
      <c r="BF66" s="2">
        <v>8.3298999999999995E-3</v>
      </c>
      <c r="BG66" s="2">
        <v>6.4860999999999999E-3</v>
      </c>
      <c r="BH66">
        <v>20247</v>
      </c>
      <c r="BI66">
        <f t="shared" si="6"/>
        <v>8.3299000000000003</v>
      </c>
      <c r="BJ66">
        <f t="shared" si="7"/>
        <v>6.4860999999999995</v>
      </c>
      <c r="BK66">
        <f t="shared" si="8"/>
        <v>0.7786528049556416</v>
      </c>
      <c r="BL66">
        <f t="shared" si="9"/>
        <v>7.2374451025412831</v>
      </c>
      <c r="BN66">
        <f t="shared" si="12"/>
        <v>58</v>
      </c>
      <c r="BO66" s="2">
        <v>-8.2121267251655805E-12</v>
      </c>
      <c r="BP66">
        <v>-75.663187217564996</v>
      </c>
      <c r="BQ66">
        <v>0</v>
      </c>
      <c r="BR66">
        <v>39000</v>
      </c>
      <c r="BS66">
        <v>8.4868128191903605</v>
      </c>
      <c r="BT66">
        <v>994.22432358164303</v>
      </c>
      <c r="BU66">
        <v>-0.40846440381274202</v>
      </c>
      <c r="BV66">
        <v>-0.12579447290426299</v>
      </c>
      <c r="CC66">
        <v>6.7672721571816297</v>
      </c>
      <c r="CD66">
        <v>-77.382727842809203</v>
      </c>
      <c r="CE66">
        <v>0</v>
      </c>
      <c r="CF66">
        <v>39000</v>
      </c>
      <c r="CG66">
        <v>9.5703691537384294</v>
      </c>
      <c r="CH66">
        <v>1003.83567957868</v>
      </c>
      <c r="CI66">
        <v>-0.490011263335971</v>
      </c>
      <c r="CJ66">
        <v>0.161105558511558</v>
      </c>
      <c r="DK66" s="11"/>
      <c r="EI66" s="11"/>
      <c r="FG66" s="11"/>
      <c r="GE66" s="11"/>
    </row>
    <row r="67" spans="1:187" x14ac:dyDescent="0.25">
      <c r="A67">
        <f t="shared" si="10"/>
        <v>59</v>
      </c>
      <c r="B67" s="2">
        <v>-8.2377138964362303E-12</v>
      </c>
      <c r="C67">
        <v>-75.898564951905996</v>
      </c>
      <c r="D67">
        <v>0</v>
      </c>
      <c r="E67">
        <v>39494</v>
      </c>
      <c r="F67">
        <v>8.2514350480939598</v>
      </c>
      <c r="G67">
        <v>929.282023131301</v>
      </c>
      <c r="H67">
        <v>-0.53618790580646003</v>
      </c>
      <c r="I67">
        <v>-0.294129316722192</v>
      </c>
      <c r="P67">
        <v>6.3368019234395501</v>
      </c>
      <c r="Q67">
        <v>-77.813198076551302</v>
      </c>
      <c r="R67">
        <v>0</v>
      </c>
      <c r="S67">
        <v>39494</v>
      </c>
      <c r="T67">
        <v>8.9615912222130607</v>
      </c>
      <c r="U67">
        <v>965.31789862895005</v>
      </c>
      <c r="V67">
        <v>-0.70425720858760699</v>
      </c>
      <c r="W67">
        <v>-8.0813726105761693E-2</v>
      </c>
      <c r="Y67">
        <f t="shared" si="11"/>
        <v>59</v>
      </c>
      <c r="Z67" s="2">
        <v>-8.2773203100169006E-12</v>
      </c>
      <c r="AA67">
        <v>-76.263211021475897</v>
      </c>
      <c r="AB67">
        <v>0</v>
      </c>
      <c r="AC67">
        <v>39520</v>
      </c>
      <c r="AD67">
        <v>7.8867889785240504</v>
      </c>
      <c r="AE67">
        <v>904.09938309948404</v>
      </c>
      <c r="AF67">
        <v>-0.67683259292884301</v>
      </c>
      <c r="AG67">
        <v>2.78552544700904E-2</v>
      </c>
      <c r="AN67">
        <v>6.0464941316110998</v>
      </c>
      <c r="AO67">
        <v>-78.103505868379699</v>
      </c>
      <c r="AP67">
        <v>0</v>
      </c>
      <c r="AQ67">
        <v>39520</v>
      </c>
      <c r="AR67">
        <v>8.5510340057466703</v>
      </c>
      <c r="AS67">
        <v>932.90421762244205</v>
      </c>
      <c r="AT67">
        <v>-2.9549911853385999E-2</v>
      </c>
      <c r="AU67">
        <v>0.276855016615774</v>
      </c>
      <c r="AX67">
        <v>8.3833999999999992E-3</v>
      </c>
      <c r="AY67">
        <v>6.5225999999999999E-3</v>
      </c>
      <c r="AZ67">
        <v>20844</v>
      </c>
      <c r="BA67">
        <f t="shared" si="3"/>
        <v>8.3834</v>
      </c>
      <c r="BB67">
        <f t="shared" si="3"/>
        <v>6.5225999999999997</v>
      </c>
      <c r="BC67">
        <f t="shared" si="4"/>
        <v>0.77803755039721356</v>
      </c>
      <c r="BD67">
        <f t="shared" si="5"/>
        <v>7.2803440220202553</v>
      </c>
      <c r="BF67" s="2">
        <v>8.3716999999999993E-3</v>
      </c>
      <c r="BG67" s="2">
        <v>6.5151999999999996E-3</v>
      </c>
      <c r="BH67">
        <v>20497</v>
      </c>
      <c r="BI67">
        <f t="shared" si="6"/>
        <v>8.3716999999999988</v>
      </c>
      <c r="BJ67">
        <f t="shared" si="7"/>
        <v>6.5151999999999992</v>
      </c>
      <c r="BK67">
        <f t="shared" si="8"/>
        <v>0.77824097853482566</v>
      </c>
      <c r="BL67">
        <f t="shared" si="9"/>
        <v>7.2713673879200948</v>
      </c>
      <c r="BN67">
        <f t="shared" si="12"/>
        <v>59</v>
      </c>
      <c r="BO67" s="2">
        <v>-8.2022333803416503E-12</v>
      </c>
      <c r="BP67">
        <v>-75.572196411600103</v>
      </c>
      <c r="BQ67">
        <v>0</v>
      </c>
      <c r="BR67">
        <v>39500</v>
      </c>
      <c r="BS67">
        <v>8.5778036251552496</v>
      </c>
      <c r="BT67">
        <v>1001.5</v>
      </c>
      <c r="BU67">
        <v>-0.73165085626578796</v>
      </c>
      <c r="BV67">
        <v>-0.111268777472565</v>
      </c>
      <c r="CC67">
        <v>6.8460902743362597</v>
      </c>
      <c r="CD67">
        <v>-77.303909725654606</v>
      </c>
      <c r="CE67">
        <v>0</v>
      </c>
      <c r="CF67">
        <v>39500</v>
      </c>
      <c r="CG67">
        <v>9.6818348039792195</v>
      </c>
      <c r="CH67">
        <v>1012.14462136434</v>
      </c>
      <c r="CI67">
        <v>-0.40685774916818002</v>
      </c>
      <c r="CJ67">
        <v>0.240289174709297</v>
      </c>
      <c r="DK67" s="11"/>
      <c r="EI67" s="11"/>
      <c r="FG67" s="11"/>
      <c r="GE67" s="11"/>
    </row>
    <row r="68" spans="1:187" x14ac:dyDescent="0.25">
      <c r="A68">
        <f t="shared" si="10"/>
        <v>60</v>
      </c>
      <c r="B68" s="2">
        <v>-8.2313713137271901E-12</v>
      </c>
      <c r="C68">
        <v>-75.840192296196193</v>
      </c>
      <c r="D68">
        <v>0</v>
      </c>
      <c r="E68">
        <v>39883</v>
      </c>
      <c r="F68">
        <v>8.3098077038037594</v>
      </c>
      <c r="G68">
        <v>933.30813150248002</v>
      </c>
      <c r="H68">
        <v>-0.42086372975446901</v>
      </c>
      <c r="I68">
        <v>-0.29940969246392302</v>
      </c>
      <c r="P68">
        <v>6.3837195941846803</v>
      </c>
      <c r="Q68">
        <v>-77.7662804058061</v>
      </c>
      <c r="R68">
        <v>0</v>
      </c>
      <c r="S68">
        <v>39883</v>
      </c>
      <c r="T68">
        <v>9.0279428284957604</v>
      </c>
      <c r="U68">
        <v>970.13209936450096</v>
      </c>
      <c r="V68">
        <v>-0.80903361410196295</v>
      </c>
      <c r="W68">
        <v>-0.107342038542873</v>
      </c>
      <c r="Y68">
        <f t="shared" si="11"/>
        <v>60</v>
      </c>
      <c r="Z68" s="2">
        <v>-8.2720390595907701E-12</v>
      </c>
      <c r="AA68">
        <v>-76.214605002253293</v>
      </c>
      <c r="AB68">
        <v>0</v>
      </c>
      <c r="AC68">
        <v>39909</v>
      </c>
      <c r="AD68">
        <v>7.93539499774662</v>
      </c>
      <c r="AE68">
        <v>906.93228206772505</v>
      </c>
      <c r="AF68">
        <v>-0.70097375430439801</v>
      </c>
      <c r="AG68">
        <v>0.147043671773669</v>
      </c>
      <c r="AN68">
        <v>6.08454865742097</v>
      </c>
      <c r="AO68">
        <v>-78.065451342569901</v>
      </c>
      <c r="AP68">
        <v>0</v>
      </c>
      <c r="AQ68">
        <v>39909</v>
      </c>
      <c r="AR68">
        <v>8.6048512322566602</v>
      </c>
      <c r="AS68">
        <v>937.17552876562297</v>
      </c>
      <c r="AT68">
        <v>-0.42773884841184601</v>
      </c>
      <c r="AU68">
        <v>0.36615421648705898</v>
      </c>
      <c r="AX68">
        <v>8.4253999999999996E-3</v>
      </c>
      <c r="AY68">
        <v>6.5522000000000002E-3</v>
      </c>
      <c r="AZ68">
        <v>21099</v>
      </c>
      <c r="BA68">
        <f t="shared" si="3"/>
        <v>8.4253999999999998</v>
      </c>
      <c r="BB68">
        <f t="shared" si="3"/>
        <v>6.5522</v>
      </c>
      <c r="BC68">
        <f t="shared" si="4"/>
        <v>0.77767227668716032</v>
      </c>
      <c r="BD68">
        <f t="shared" si="5"/>
        <v>7.3146774567917561</v>
      </c>
      <c r="BF68" s="2">
        <v>8.4136000000000002E-3</v>
      </c>
      <c r="BG68" s="2">
        <v>6.5443999999999997E-3</v>
      </c>
      <c r="BH68">
        <v>20744</v>
      </c>
      <c r="BI68">
        <f t="shared" si="6"/>
        <v>8.4136000000000006</v>
      </c>
      <c r="BJ68">
        <f t="shared" si="7"/>
        <v>6.5443999999999996</v>
      </c>
      <c r="BK68">
        <f t="shared" si="8"/>
        <v>0.77783588475801069</v>
      </c>
      <c r="BL68">
        <f t="shared" si="9"/>
        <v>7.3053905322108026</v>
      </c>
      <c r="BN68">
        <f t="shared" si="12"/>
        <v>60</v>
      </c>
      <c r="BO68" s="2">
        <v>-8.1943593620639695E-12</v>
      </c>
      <c r="BP68">
        <v>-75.499682982044405</v>
      </c>
      <c r="BQ68">
        <v>0</v>
      </c>
      <c r="BR68">
        <v>39890</v>
      </c>
      <c r="BS68">
        <v>8.6503170547109001</v>
      </c>
      <c r="BT68">
        <v>1007.3</v>
      </c>
      <c r="BU68">
        <v>-0.947537754168853</v>
      </c>
      <c r="BV68">
        <v>-0.124425676206224</v>
      </c>
      <c r="CC68">
        <v>6.9092358512692398</v>
      </c>
      <c r="CD68">
        <v>-77.240764148721595</v>
      </c>
      <c r="CE68">
        <v>0</v>
      </c>
      <c r="CF68">
        <v>39890</v>
      </c>
      <c r="CG68">
        <v>9.7711361352817203</v>
      </c>
      <c r="CH68">
        <v>1018.61161266133</v>
      </c>
      <c r="CI68">
        <v>-0.47332370481870001</v>
      </c>
      <c r="CJ68">
        <v>0.25047020509526902</v>
      </c>
      <c r="DK68" s="11"/>
      <c r="EI68" s="11"/>
      <c r="FG68" s="11"/>
      <c r="GE68" s="11"/>
    </row>
    <row r="69" spans="1:187" x14ac:dyDescent="0.25">
      <c r="A69">
        <f t="shared" si="10"/>
        <v>61</v>
      </c>
      <c r="B69" s="2">
        <v>-8.2297179054141497E-12</v>
      </c>
      <c r="C69">
        <v>-75.825156268946699</v>
      </c>
      <c r="D69">
        <v>0</v>
      </c>
      <c r="E69">
        <v>39983</v>
      </c>
      <c r="F69">
        <v>8.3248437310532299</v>
      </c>
      <c r="G69">
        <v>933.99144832259799</v>
      </c>
      <c r="H69">
        <v>-0.41999154455861099</v>
      </c>
      <c r="I69">
        <v>-0.287679217555599</v>
      </c>
      <c r="P69">
        <v>6.3958618899413997</v>
      </c>
      <c r="Q69">
        <v>-77.754138110049396</v>
      </c>
      <c r="R69">
        <v>0</v>
      </c>
      <c r="S69">
        <v>39983</v>
      </c>
      <c r="T69">
        <v>9.0451146278332608</v>
      </c>
      <c r="U69">
        <v>971.17334032281201</v>
      </c>
      <c r="V69">
        <v>-0.91745600539458705</v>
      </c>
      <c r="W69">
        <v>-5.8812745449204E-2</v>
      </c>
      <c r="Y69">
        <f t="shared" si="11"/>
        <v>61</v>
      </c>
      <c r="Z69" s="2">
        <v>-8.2706727954468505E-12</v>
      </c>
      <c r="AA69">
        <v>-76.2020342983962</v>
      </c>
      <c r="AB69">
        <v>0</v>
      </c>
      <c r="AC69">
        <v>40009</v>
      </c>
      <c r="AD69">
        <v>7.9479657016037901</v>
      </c>
      <c r="AE69">
        <v>907.94934930761804</v>
      </c>
      <c r="AF69">
        <v>-0.28808237367824602</v>
      </c>
      <c r="AG69">
        <v>0.148939342781051</v>
      </c>
      <c r="AN69">
        <v>6.0944262922549104</v>
      </c>
      <c r="AO69">
        <v>-78.055573707735903</v>
      </c>
      <c r="AP69">
        <v>0</v>
      </c>
      <c r="AQ69">
        <v>40009</v>
      </c>
      <c r="AR69">
        <v>8.6188203174029905</v>
      </c>
      <c r="AS69">
        <v>938.28266491417401</v>
      </c>
      <c r="AT69">
        <v>-0.47209570084279401</v>
      </c>
      <c r="AU69">
        <v>0.414822788293151</v>
      </c>
      <c r="AX69">
        <v>8.4676000000000005E-3</v>
      </c>
      <c r="AY69">
        <v>6.5817999999999996E-3</v>
      </c>
      <c r="AZ69">
        <v>21353</v>
      </c>
      <c r="BA69">
        <f t="shared" si="3"/>
        <v>8.4676000000000009</v>
      </c>
      <c r="BB69">
        <f t="shared" si="3"/>
        <v>6.5817999999999994</v>
      </c>
      <c r="BC69">
        <f t="shared" si="4"/>
        <v>0.77729226699418952</v>
      </c>
      <c r="BD69">
        <f t="shared" si="5"/>
        <v>7.3490751431858001</v>
      </c>
      <c r="BF69" s="2">
        <v>8.4557E-3</v>
      </c>
      <c r="BG69" s="2">
        <v>6.5735999999999998E-3</v>
      </c>
      <c r="BH69">
        <v>20990</v>
      </c>
      <c r="BI69">
        <f t="shared" si="6"/>
        <v>8.4557000000000002</v>
      </c>
      <c r="BJ69">
        <f t="shared" si="7"/>
        <v>6.5735999999999999</v>
      </c>
      <c r="BK69">
        <f t="shared" si="8"/>
        <v>0.7774164173279563</v>
      </c>
      <c r="BL69">
        <f t="shared" si="9"/>
        <v>7.3394776910406252</v>
      </c>
      <c r="BN69">
        <f t="shared" si="12"/>
        <v>61</v>
      </c>
      <c r="BO69" s="2">
        <v>-8.1923061541998299E-12</v>
      </c>
      <c r="BP69">
        <v>-75.480839775961599</v>
      </c>
      <c r="BQ69">
        <v>0</v>
      </c>
      <c r="BR69">
        <v>39990</v>
      </c>
      <c r="BS69">
        <v>8.6691602607937508</v>
      </c>
      <c r="BT69">
        <v>1009</v>
      </c>
      <c r="BU69">
        <v>-0.73846265710896397</v>
      </c>
      <c r="BV69">
        <v>-9.0956269762720504E-2</v>
      </c>
      <c r="CC69">
        <v>6.9257119502866802</v>
      </c>
      <c r="CD69">
        <v>-77.2242880497041</v>
      </c>
      <c r="CE69">
        <v>0</v>
      </c>
      <c r="CF69">
        <v>39990</v>
      </c>
      <c r="CG69">
        <v>9.7944368579671792</v>
      </c>
      <c r="CH69">
        <v>1020.51011592267</v>
      </c>
      <c r="CI69">
        <v>-0.60037226195897098</v>
      </c>
      <c r="CJ69">
        <v>0.23876948874159601</v>
      </c>
      <c r="DK69" s="11"/>
      <c r="EI69" s="11"/>
      <c r="FG69" s="11"/>
      <c r="GE69" s="11"/>
    </row>
    <row r="70" spans="1:187" x14ac:dyDescent="0.25">
      <c r="A70">
        <f t="shared" si="10"/>
        <v>62</v>
      </c>
      <c r="B70" s="2">
        <v>-8.2295552750882801E-12</v>
      </c>
      <c r="C70">
        <v>-75.823637399551302</v>
      </c>
      <c r="D70">
        <v>0</v>
      </c>
      <c r="E70">
        <v>39993</v>
      </c>
      <c r="F70">
        <v>8.3263626004486895</v>
      </c>
      <c r="G70">
        <v>519.02179334021798</v>
      </c>
      <c r="H70">
        <v>-0.33851836436201899</v>
      </c>
      <c r="I70">
        <v>-0.15943443436517099</v>
      </c>
      <c r="P70">
        <v>6.3970863493853001</v>
      </c>
      <c r="Q70">
        <v>-77.752913650605507</v>
      </c>
      <c r="R70">
        <v>0</v>
      </c>
      <c r="S70">
        <v>39993</v>
      </c>
      <c r="T70">
        <v>9.0468462749854108</v>
      </c>
      <c r="U70">
        <v>539.77645542431696</v>
      </c>
      <c r="V70">
        <v>-0.42417456188238001</v>
      </c>
      <c r="W70">
        <v>-4.3126310430001702E-2</v>
      </c>
      <c r="Y70">
        <f t="shared" si="11"/>
        <v>62</v>
      </c>
      <c r="Z70" s="2">
        <v>-8.2705355761093905E-12</v>
      </c>
      <c r="AA70">
        <v>-76.200773774758005</v>
      </c>
      <c r="AB70">
        <v>0</v>
      </c>
      <c r="AC70">
        <v>40019</v>
      </c>
      <c r="AD70">
        <v>7.9492262252419499</v>
      </c>
      <c r="AE70">
        <v>504.39162706469199</v>
      </c>
      <c r="AF70">
        <v>-0.230045148433243</v>
      </c>
      <c r="AG70">
        <v>6.0253760741489103E-2</v>
      </c>
      <c r="AN70">
        <v>6.0954170728808004</v>
      </c>
      <c r="AO70">
        <v>-78.054582927110005</v>
      </c>
      <c r="AP70">
        <v>0</v>
      </c>
      <c r="AQ70">
        <v>40019</v>
      </c>
      <c r="AR70">
        <v>8.6202214928014698</v>
      </c>
      <c r="AS70">
        <v>521.31039378097796</v>
      </c>
      <c r="AT70">
        <v>-0.20839817910254399</v>
      </c>
      <c r="AU70">
        <v>0.225343013782355</v>
      </c>
      <c r="AX70">
        <v>8.5100000000000002E-3</v>
      </c>
      <c r="AY70">
        <v>6.6115999999999996E-3</v>
      </c>
      <c r="AZ70">
        <v>21606</v>
      </c>
      <c r="BA70">
        <f t="shared" si="3"/>
        <v>8.51</v>
      </c>
      <c r="BB70">
        <f t="shared" si="3"/>
        <v>6.6115999999999993</v>
      </c>
      <c r="BC70">
        <f t="shared" si="4"/>
        <v>0.77692126909518211</v>
      </c>
      <c r="BD70">
        <f t="shared" si="5"/>
        <v>7.3836762052713505</v>
      </c>
      <c r="BF70" s="2">
        <v>8.4980999999999998E-3</v>
      </c>
      <c r="BG70" s="2">
        <v>6.6030999999999998E-3</v>
      </c>
      <c r="BH70">
        <v>21236</v>
      </c>
      <c r="BI70">
        <f t="shared" si="6"/>
        <v>8.4980999999999991</v>
      </c>
      <c r="BJ70">
        <f t="shared" si="7"/>
        <v>6.6030999999999995</v>
      </c>
      <c r="BK70">
        <f t="shared" si="8"/>
        <v>0.77700897847754202</v>
      </c>
      <c r="BL70">
        <f t="shared" si="9"/>
        <v>7.3738702547269588</v>
      </c>
      <c r="BN70">
        <f t="shared" si="12"/>
        <v>62</v>
      </c>
      <c r="BO70" s="2">
        <v>-8.1921096425560604E-12</v>
      </c>
      <c r="BP70">
        <v>-75.479032338854196</v>
      </c>
      <c r="BQ70">
        <v>0</v>
      </c>
      <c r="BR70">
        <v>40000</v>
      </c>
      <c r="BS70">
        <v>8.6709676979010997</v>
      </c>
      <c r="BT70">
        <v>560.58713528433998</v>
      </c>
      <c r="BU70">
        <v>-0.43722462062176898</v>
      </c>
      <c r="BV70">
        <v>-4.9153083432873002E-2</v>
      </c>
      <c r="CC70">
        <v>6.9273312954248301</v>
      </c>
      <c r="CD70">
        <v>-77.222668704566004</v>
      </c>
      <c r="CE70">
        <v>0</v>
      </c>
      <c r="CF70">
        <v>40000</v>
      </c>
      <c r="CG70">
        <v>9.7967269578237293</v>
      </c>
      <c r="CH70">
        <v>567.03794740932199</v>
      </c>
      <c r="CI70">
        <v>-0.29208167551787301</v>
      </c>
      <c r="CJ70">
        <v>0.136178135945724</v>
      </c>
      <c r="DK70" s="11"/>
      <c r="EI70" s="11"/>
      <c r="FG70" s="11"/>
      <c r="GE70" s="11"/>
    </row>
    <row r="71" spans="1:187" x14ac:dyDescent="0.25">
      <c r="A71">
        <f t="shared" si="10"/>
        <v>63</v>
      </c>
      <c r="B71" s="2">
        <v>-8.2295146175068103E-12</v>
      </c>
      <c r="C71">
        <v>-75.823335053500898</v>
      </c>
      <c r="D71">
        <v>0</v>
      </c>
      <c r="E71">
        <v>40003</v>
      </c>
      <c r="F71">
        <v>8.3266649464990099</v>
      </c>
      <c r="G71">
        <v>518.96179323729905</v>
      </c>
      <c r="H71">
        <v>-0.269804372725442</v>
      </c>
      <c r="I71">
        <v>-0.16593482998325099</v>
      </c>
      <c r="P71">
        <v>6.3973317370185097</v>
      </c>
      <c r="Q71">
        <v>-77.752668262972307</v>
      </c>
      <c r="R71">
        <v>0</v>
      </c>
      <c r="S71">
        <v>40003</v>
      </c>
      <c r="T71">
        <v>9.0471933055043294</v>
      </c>
      <c r="U71">
        <v>539.83253645839602</v>
      </c>
      <c r="V71">
        <v>-0.38028799385072998</v>
      </c>
      <c r="W71">
        <v>7.5971186271772597E-4</v>
      </c>
      <c r="Y71">
        <f t="shared" si="11"/>
        <v>63</v>
      </c>
      <c r="Z71" s="2">
        <v>-8.2704974596267608E-12</v>
      </c>
      <c r="AA71">
        <v>-76.200422727610004</v>
      </c>
      <c r="AB71">
        <v>0</v>
      </c>
      <c r="AC71">
        <v>40029</v>
      </c>
      <c r="AD71">
        <v>7.9495772723899201</v>
      </c>
      <c r="AE71">
        <v>504.39130172258899</v>
      </c>
      <c r="AF71">
        <v>-0.437080594922021</v>
      </c>
      <c r="AG71">
        <v>5.4882158586011899E-2</v>
      </c>
      <c r="AN71">
        <v>6.0956960555873003</v>
      </c>
      <c r="AO71">
        <v>-78.0543039444035</v>
      </c>
      <c r="AP71">
        <v>0</v>
      </c>
      <c r="AQ71">
        <v>40029</v>
      </c>
      <c r="AR71">
        <v>8.6206160339286608</v>
      </c>
      <c r="AS71">
        <v>521.34616836714099</v>
      </c>
      <c r="AT71">
        <v>-0.16987113529365899</v>
      </c>
      <c r="AU71">
        <v>0.224617509634536</v>
      </c>
      <c r="AX71">
        <v>8.5526999999999999E-3</v>
      </c>
      <c r="AY71">
        <v>6.6414999999999998E-3</v>
      </c>
      <c r="AZ71">
        <v>21859</v>
      </c>
      <c r="BA71">
        <f t="shared" si="3"/>
        <v>8.5526999999999997</v>
      </c>
      <c r="BB71">
        <f t="shared" si="3"/>
        <v>6.6414999999999997</v>
      </c>
      <c r="BC71">
        <f t="shared" si="4"/>
        <v>0.77653840307739075</v>
      </c>
      <c r="BD71">
        <f t="shared" si="5"/>
        <v>7.4184436606899515</v>
      </c>
      <c r="BF71" s="2">
        <v>8.5407E-3</v>
      </c>
      <c r="BG71" s="2">
        <v>6.6327000000000001E-3</v>
      </c>
      <c r="BH71">
        <v>21481</v>
      </c>
      <c r="BI71">
        <f t="shared" si="6"/>
        <v>8.5406999999999993</v>
      </c>
      <c r="BJ71">
        <f t="shared" si="7"/>
        <v>6.6326999999999998</v>
      </c>
      <c r="BK71">
        <f t="shared" si="8"/>
        <v>0.77659910780146835</v>
      </c>
      <c r="BL71">
        <f t="shared" si="9"/>
        <v>7.4083963458762421</v>
      </c>
      <c r="BN71">
        <f t="shared" si="12"/>
        <v>63</v>
      </c>
      <c r="BO71" s="2">
        <v>-8.1920825375017499E-12</v>
      </c>
      <c r="BP71">
        <v>-75.478746190446103</v>
      </c>
      <c r="BQ71">
        <v>0</v>
      </c>
      <c r="BR71">
        <v>40010</v>
      </c>
      <c r="BS71">
        <v>8.6712538463092201</v>
      </c>
      <c r="BT71">
        <v>560.69000000000005</v>
      </c>
      <c r="BU71">
        <v>-0.50520085033872097</v>
      </c>
      <c r="BV71">
        <v>-9.3617530455225195E-2</v>
      </c>
      <c r="CC71">
        <v>6.9276133058972</v>
      </c>
      <c r="CD71">
        <v>-77.222386694093601</v>
      </c>
      <c r="CE71">
        <v>0</v>
      </c>
      <c r="CF71">
        <v>40010</v>
      </c>
      <c r="CG71">
        <v>9.7971257808584795</v>
      </c>
      <c r="CH71">
        <v>567.22789517610295</v>
      </c>
      <c r="CI71">
        <v>-0.414411428869498</v>
      </c>
      <c r="CJ71">
        <v>0.175423238369526</v>
      </c>
      <c r="DK71" s="11"/>
      <c r="EI71" s="11"/>
      <c r="FG71" s="11"/>
      <c r="GE71" s="11"/>
    </row>
    <row r="72" spans="1:187" x14ac:dyDescent="0.25">
      <c r="A72">
        <f t="shared" si="10"/>
        <v>64</v>
      </c>
      <c r="B72" s="2">
        <v>-8.2262484584621994E-12</v>
      </c>
      <c r="C72">
        <v>-75.793320345391706</v>
      </c>
      <c r="D72">
        <v>0</v>
      </c>
      <c r="E72">
        <v>40992</v>
      </c>
      <c r="F72">
        <v>8.3566796546082607</v>
      </c>
      <c r="G72">
        <v>520.15200923403597</v>
      </c>
      <c r="H72">
        <v>-0.30566457648155498</v>
      </c>
      <c r="I72">
        <v>-0.153609403111751</v>
      </c>
      <c r="P72">
        <v>6.4216915865189197</v>
      </c>
      <c r="Q72">
        <v>-77.728308413471893</v>
      </c>
      <c r="R72">
        <v>0</v>
      </c>
      <c r="S72">
        <v>40992</v>
      </c>
      <c r="T72">
        <v>9.08164333504517</v>
      </c>
      <c r="U72">
        <v>541.06529738367703</v>
      </c>
      <c r="V72">
        <v>-0.27781061314550298</v>
      </c>
      <c r="W72">
        <v>-3.6433352789773103E-2</v>
      </c>
      <c r="Y72">
        <f t="shared" si="11"/>
        <v>64</v>
      </c>
      <c r="Z72" s="2">
        <v>-8.2667434096045297E-12</v>
      </c>
      <c r="AA72">
        <v>-76.1658539564189</v>
      </c>
      <c r="AB72">
        <v>0</v>
      </c>
      <c r="AC72">
        <v>41017</v>
      </c>
      <c r="AD72">
        <v>7.9841460435810498</v>
      </c>
      <c r="AE72">
        <v>505.67644493615302</v>
      </c>
      <c r="AF72">
        <v>-0.460821465295504</v>
      </c>
      <c r="AG72">
        <v>8.2742888243162505E-2</v>
      </c>
      <c r="AN72">
        <v>6.1234840939027704</v>
      </c>
      <c r="AO72">
        <v>-78.026515906087994</v>
      </c>
      <c r="AP72">
        <v>0</v>
      </c>
      <c r="AQ72">
        <v>41017</v>
      </c>
      <c r="AR72">
        <v>8.6599142545861305</v>
      </c>
      <c r="AS72">
        <v>522.89259902274102</v>
      </c>
      <c r="AT72">
        <v>-0.19130180339347599</v>
      </c>
      <c r="AU72">
        <v>0.21306484449619201</v>
      </c>
      <c r="AX72">
        <v>8.5956000000000001E-3</v>
      </c>
      <c r="AY72">
        <v>6.6715999999999998E-3</v>
      </c>
      <c r="AZ72">
        <v>22111</v>
      </c>
      <c r="BA72">
        <f t="shared" si="3"/>
        <v>8.5955999999999992</v>
      </c>
      <c r="BB72">
        <f t="shared" si="3"/>
        <v>6.6715999999999998</v>
      </c>
      <c r="BC72">
        <f t="shared" si="4"/>
        <v>0.77616454930429524</v>
      </c>
      <c r="BD72">
        <f t="shared" si="5"/>
        <v>7.4534144940136802</v>
      </c>
      <c r="BF72" s="2">
        <v>8.5835000000000009E-3</v>
      </c>
      <c r="BG72" s="2">
        <v>6.6623000000000003E-3</v>
      </c>
      <c r="BH72">
        <v>21725</v>
      </c>
      <c r="BI72">
        <f t="shared" si="6"/>
        <v>8.5835000000000008</v>
      </c>
      <c r="BJ72">
        <f t="shared" si="7"/>
        <v>6.6623000000000001</v>
      </c>
      <c r="BK72">
        <f t="shared" si="8"/>
        <v>0.77617521989864269</v>
      </c>
      <c r="BL72">
        <f t="shared" si="9"/>
        <v>7.4429862001634994</v>
      </c>
      <c r="BN72">
        <f t="shared" si="12"/>
        <v>64</v>
      </c>
      <c r="BO72" s="2">
        <v>-8.1879828980370407E-12</v>
      </c>
      <c r="BP72">
        <v>-75.440981753633494</v>
      </c>
      <c r="BQ72">
        <v>0</v>
      </c>
      <c r="BR72">
        <v>41000</v>
      </c>
      <c r="BS72">
        <v>8.7090182831218002</v>
      </c>
      <c r="BT72">
        <v>562.26286471516698</v>
      </c>
      <c r="BU72">
        <v>-0.44108304190018399</v>
      </c>
      <c r="BV72">
        <v>-2.66636385769012E-2</v>
      </c>
      <c r="CC72">
        <v>6.9602454381097996</v>
      </c>
      <c r="CD72">
        <v>-77.189754561881003</v>
      </c>
      <c r="CE72">
        <v>0</v>
      </c>
      <c r="CF72">
        <v>41000</v>
      </c>
      <c r="CG72">
        <v>9.8432745848026801</v>
      </c>
      <c r="CH72">
        <v>568.95237874152701</v>
      </c>
      <c r="CI72">
        <v>-0.36832176411424</v>
      </c>
      <c r="CJ72">
        <v>0.13730311045063701</v>
      </c>
      <c r="DK72" s="11"/>
      <c r="EI72" s="11"/>
      <c r="FG72" s="11"/>
      <c r="GE72" s="11"/>
    </row>
    <row r="73" spans="1:187" x14ac:dyDescent="0.25">
      <c r="A73">
        <f t="shared" si="10"/>
        <v>65</v>
      </c>
      <c r="B73" s="2">
        <v>-8.2229687468904307E-12</v>
      </c>
      <c r="C73">
        <v>-75.762878624091201</v>
      </c>
      <c r="D73">
        <v>0</v>
      </c>
      <c r="E73">
        <v>41995</v>
      </c>
      <c r="F73">
        <v>8.3871213759087606</v>
      </c>
      <c r="G73">
        <v>521.488001753459</v>
      </c>
      <c r="H73">
        <v>-0.24356729967222299</v>
      </c>
      <c r="I73">
        <v>-0.16674653831209499</v>
      </c>
      <c r="P73">
        <v>6.4464144121711797</v>
      </c>
      <c r="Q73">
        <v>-77.703585587819603</v>
      </c>
      <c r="R73">
        <v>0</v>
      </c>
      <c r="S73">
        <v>41995</v>
      </c>
      <c r="T73">
        <v>9.1166066903827794</v>
      </c>
      <c r="U73">
        <v>542.44077329125298</v>
      </c>
      <c r="V73">
        <v>-0.27623042509390799</v>
      </c>
      <c r="W73">
        <v>-2.11000141938281E-2</v>
      </c>
      <c r="Y73">
        <f t="shared" si="11"/>
        <v>65</v>
      </c>
      <c r="Z73" s="2">
        <v>-8.26287839826621E-12</v>
      </c>
      <c r="AA73">
        <v>-76.130303960962095</v>
      </c>
      <c r="AB73">
        <v>0</v>
      </c>
      <c r="AC73">
        <v>42016</v>
      </c>
      <c r="AD73">
        <v>8.0196960390378305</v>
      </c>
      <c r="AE73">
        <v>507.22</v>
      </c>
      <c r="AF73">
        <v>-0.51717143612050598</v>
      </c>
      <c r="AG73">
        <v>8.38969115178302E-2</v>
      </c>
      <c r="AN73">
        <v>6.1514863382987004</v>
      </c>
      <c r="AO73">
        <v>-77.998513661692101</v>
      </c>
      <c r="AP73">
        <v>0</v>
      </c>
      <c r="AQ73">
        <v>42016</v>
      </c>
      <c r="AR73">
        <v>8.6995154083877395</v>
      </c>
      <c r="AS73">
        <v>524.33436220166095</v>
      </c>
      <c r="AT73">
        <v>-0.25958408216184398</v>
      </c>
      <c r="AU73">
        <v>0.21338454356945699</v>
      </c>
      <c r="AX73">
        <v>8.6386999999999992E-3</v>
      </c>
      <c r="AY73">
        <v>6.7017999999999999E-3</v>
      </c>
      <c r="AZ73">
        <v>22362</v>
      </c>
      <c r="BA73">
        <f t="shared" ref="BA73:BB136" si="16">AX73*1000</f>
        <v>8.6387</v>
      </c>
      <c r="BB73">
        <f t="shared" si="16"/>
        <v>6.7017999999999995</v>
      </c>
      <c r="BC73">
        <f t="shared" ref="BC73:BC136" si="17">BB73/BA73</f>
        <v>0.77578802366096744</v>
      </c>
      <c r="BD73">
        <f t="shared" ref="BD73:BD136" si="18">SQRT(2/(1/BA73^2+1/BB73^2))</f>
        <v>7.4885190180506402</v>
      </c>
      <c r="BF73" s="2">
        <v>8.6265000000000005E-3</v>
      </c>
      <c r="BG73" s="2">
        <v>6.6921000000000003E-3</v>
      </c>
      <c r="BH73">
        <v>21968</v>
      </c>
      <c r="BI73">
        <f t="shared" ref="BI73:BI136" si="19">BF73*1000</f>
        <v>8.6265000000000001</v>
      </c>
      <c r="BJ73">
        <f t="shared" ref="BJ73:BJ136" si="20">BG73*1000</f>
        <v>6.6920999999999999</v>
      </c>
      <c r="BK73">
        <f t="shared" ref="BK73:BK136" si="21">BJ73/BI73</f>
        <v>0.7757607372630847</v>
      </c>
      <c r="BL73">
        <f t="shared" ref="BL73:BL136" si="22">SQRT(2/(1/BI73^2+1/BJ73^2))</f>
        <v>7.4777791607070725</v>
      </c>
      <c r="BN73">
        <f t="shared" si="12"/>
        <v>65</v>
      </c>
      <c r="BO73" s="2">
        <v>-8.1837951671458106E-12</v>
      </c>
      <c r="BP73">
        <v>-75.402510476614196</v>
      </c>
      <c r="BQ73">
        <v>0</v>
      </c>
      <c r="BR73">
        <v>42000</v>
      </c>
      <c r="BS73">
        <v>8.7474895601411298</v>
      </c>
      <c r="BT73">
        <v>563.79859414529096</v>
      </c>
      <c r="BU73">
        <v>-0.60493574268668504</v>
      </c>
      <c r="BV73">
        <v>0.124785933013273</v>
      </c>
      <c r="CC73">
        <v>6.9935088860234398</v>
      </c>
      <c r="CD73">
        <v>-77.156491113967405</v>
      </c>
      <c r="CE73">
        <v>0</v>
      </c>
      <c r="CF73">
        <v>42000</v>
      </c>
      <c r="CG73">
        <v>9.89031620397345</v>
      </c>
      <c r="CH73">
        <v>571.07825040752198</v>
      </c>
      <c r="CI73">
        <v>-0.23255193320401699</v>
      </c>
      <c r="CJ73">
        <v>0.25959024062698399</v>
      </c>
      <c r="DK73" s="11"/>
      <c r="EI73" s="11"/>
      <c r="FG73" s="11"/>
      <c r="GE73" s="11"/>
    </row>
    <row r="74" spans="1:187" x14ac:dyDescent="0.25">
      <c r="A74">
        <f t="shared" ref="A74:A109" si="23">A73+1</f>
        <v>66</v>
      </c>
      <c r="B74" s="2">
        <v>-8.2196348252100394E-12</v>
      </c>
      <c r="C74">
        <v>-75.732203566788002</v>
      </c>
      <c r="D74">
        <v>0</v>
      </c>
      <c r="E74">
        <v>42993</v>
      </c>
      <c r="F74">
        <v>8.4177964332119792</v>
      </c>
      <c r="G74">
        <v>522.71403454470703</v>
      </c>
      <c r="H74">
        <v>-0.26508846713223999</v>
      </c>
      <c r="I74">
        <v>-0.18848597909168899</v>
      </c>
      <c r="P74">
        <v>6.4713339518084503</v>
      </c>
      <c r="Q74">
        <v>-77.678666048182393</v>
      </c>
      <c r="R74">
        <v>0</v>
      </c>
      <c r="S74">
        <v>42993</v>
      </c>
      <c r="T74">
        <v>9.1518482413059097</v>
      </c>
      <c r="U74">
        <v>544.01620338837904</v>
      </c>
      <c r="V74">
        <v>-0.42808827827038898</v>
      </c>
      <c r="W74">
        <v>-2.7138655426515199E-2</v>
      </c>
      <c r="Y74">
        <f t="shared" ref="Y74:Y121" si="24">Y73+1</f>
        <v>66</v>
      </c>
      <c r="Z74" s="2">
        <v>-8.2589998344007293E-12</v>
      </c>
      <c r="AA74">
        <v>-76.094609197053401</v>
      </c>
      <c r="AB74">
        <v>0</v>
      </c>
      <c r="AC74">
        <v>43016</v>
      </c>
      <c r="AD74">
        <v>8.05539080294656</v>
      </c>
      <c r="AE74">
        <v>508.57900322341197</v>
      </c>
      <c r="AF74">
        <v>-0.39052354823540503</v>
      </c>
      <c r="AG74">
        <v>0.105448224649501</v>
      </c>
      <c r="AN74">
        <v>6.1798947343175898</v>
      </c>
      <c r="AO74">
        <v>-77.970105265673197</v>
      </c>
      <c r="AP74">
        <v>0</v>
      </c>
      <c r="AQ74">
        <v>43016</v>
      </c>
      <c r="AR74">
        <v>8.7396909473229307</v>
      </c>
      <c r="AS74">
        <v>526.02711492896799</v>
      </c>
      <c r="AT74">
        <v>-0.21178942776221399</v>
      </c>
      <c r="AU74">
        <v>0.225888926228374</v>
      </c>
      <c r="AX74">
        <v>8.6818999999999993E-3</v>
      </c>
      <c r="AY74">
        <v>6.7320000000000001E-3</v>
      </c>
      <c r="AZ74">
        <v>22612</v>
      </c>
      <c r="BA74">
        <f t="shared" si="16"/>
        <v>8.6818999999999988</v>
      </c>
      <c r="BB74">
        <f t="shared" si="16"/>
        <v>6.7320000000000002</v>
      </c>
      <c r="BC74">
        <f t="shared" si="17"/>
        <v>0.77540630507147068</v>
      </c>
      <c r="BD74">
        <f t="shared" si="18"/>
        <v>7.5236548531042509</v>
      </c>
      <c r="BF74" s="2">
        <v>8.6697000000000007E-3</v>
      </c>
      <c r="BG74" s="2">
        <v>6.7219999999999997E-3</v>
      </c>
      <c r="BH74">
        <v>22210</v>
      </c>
      <c r="BI74">
        <f t="shared" si="19"/>
        <v>8.6697000000000006</v>
      </c>
      <c r="BJ74">
        <f t="shared" si="20"/>
        <v>6.7219999999999995</v>
      </c>
      <c r="BK74">
        <f t="shared" si="21"/>
        <v>0.77534401421041088</v>
      </c>
      <c r="BL74">
        <f t="shared" si="22"/>
        <v>7.5127055049927929</v>
      </c>
      <c r="BN74">
        <f t="shared" ref="BN74:BN105" si="25">BN73+1</f>
        <v>66</v>
      </c>
      <c r="BO74" s="2">
        <v>-8.1795871074638496E-12</v>
      </c>
      <c r="BP74">
        <v>-75.363720025552198</v>
      </c>
      <c r="BQ74">
        <v>0</v>
      </c>
      <c r="BR74">
        <v>43000</v>
      </c>
      <c r="BS74">
        <v>8.7862800112031696</v>
      </c>
      <c r="BT74">
        <v>565.47859414513096</v>
      </c>
      <c r="BU74">
        <v>-0.53569985898711403</v>
      </c>
      <c r="BV74">
        <v>7.1507155055880706E-2</v>
      </c>
      <c r="CC74">
        <v>7.0271151638967799</v>
      </c>
      <c r="CD74">
        <v>-77.122884836094002</v>
      </c>
      <c r="CE74">
        <v>0</v>
      </c>
      <c r="CF74">
        <v>43000</v>
      </c>
      <c r="CG74">
        <v>9.9378426579228005</v>
      </c>
      <c r="CH74">
        <v>572.80711778139903</v>
      </c>
      <c r="CI74">
        <v>-0.28344050393009701</v>
      </c>
      <c r="CJ74">
        <v>0.26057163078752998</v>
      </c>
      <c r="DK74" s="11"/>
      <c r="EI74" s="11"/>
      <c r="FG74" s="11"/>
      <c r="GE74" s="11"/>
    </row>
    <row r="75" spans="1:187" x14ac:dyDescent="0.25">
      <c r="A75">
        <f t="shared" si="23"/>
        <v>67</v>
      </c>
      <c r="B75" s="2">
        <v>-8.2162466934210206E-12</v>
      </c>
      <c r="C75">
        <v>-75.701303596348197</v>
      </c>
      <c r="D75">
        <v>0</v>
      </c>
      <c r="E75">
        <v>43996</v>
      </c>
      <c r="F75">
        <v>8.4486964036517396</v>
      </c>
      <c r="G75">
        <v>523.79999999999995</v>
      </c>
      <c r="H75">
        <v>-0.432122847539262</v>
      </c>
      <c r="I75">
        <v>-8.2305139647106201E-2</v>
      </c>
      <c r="P75">
        <v>6.4964765070545401</v>
      </c>
      <c r="Q75">
        <v>-77.653523492936301</v>
      </c>
      <c r="R75">
        <v>0</v>
      </c>
      <c r="S75">
        <v>43996</v>
      </c>
      <c r="T75">
        <v>9.18740518392765</v>
      </c>
      <c r="U75">
        <v>545.47141913972598</v>
      </c>
      <c r="V75">
        <v>-0.29064568309479799</v>
      </c>
      <c r="W75">
        <v>-1.18839628681133E-2</v>
      </c>
      <c r="Y75">
        <f t="shared" si="24"/>
        <v>67</v>
      </c>
      <c r="Z75" s="2">
        <v>-8.2550907773491604E-12</v>
      </c>
      <c r="AA75">
        <v>-76.0586276291411</v>
      </c>
      <c r="AB75">
        <v>0</v>
      </c>
      <c r="AC75">
        <v>44014</v>
      </c>
      <c r="AD75">
        <v>8.0913723708588101</v>
      </c>
      <c r="AE75">
        <v>509.74033324109098</v>
      </c>
      <c r="AF75">
        <v>-0.23291601377246701</v>
      </c>
      <c r="AG75">
        <v>2.7645727638480201E-2</v>
      </c>
      <c r="AN75">
        <v>6.2085798155412002</v>
      </c>
      <c r="AO75">
        <v>-77.941420184449598</v>
      </c>
      <c r="AP75">
        <v>0</v>
      </c>
      <c r="AQ75">
        <v>44014</v>
      </c>
      <c r="AR75">
        <v>8.7802577782271207</v>
      </c>
      <c r="AS75">
        <v>527.562498988681</v>
      </c>
      <c r="AT75">
        <v>-6.2722651485016295E-2</v>
      </c>
      <c r="AU75">
        <v>9.8589027394349202E-2</v>
      </c>
      <c r="AX75">
        <v>8.7253000000000001E-3</v>
      </c>
      <c r="AY75">
        <v>6.7622999999999997E-3</v>
      </c>
      <c r="AZ75">
        <v>22861</v>
      </c>
      <c r="BA75">
        <f t="shared" si="16"/>
        <v>8.7253000000000007</v>
      </c>
      <c r="BB75">
        <f t="shared" si="16"/>
        <v>6.7622999999999998</v>
      </c>
      <c r="BC75">
        <f t="shared" si="17"/>
        <v>0.77502206227866077</v>
      </c>
      <c r="BD75">
        <f t="shared" si="18"/>
        <v>7.558924271116731</v>
      </c>
      <c r="BF75" s="2">
        <v>8.7130000000000003E-3</v>
      </c>
      <c r="BG75" s="2">
        <v>6.7520999999999996E-3</v>
      </c>
      <c r="BH75">
        <v>22451</v>
      </c>
      <c r="BI75">
        <f t="shared" si="19"/>
        <v>8.713000000000001</v>
      </c>
      <c r="BJ75">
        <f t="shared" si="20"/>
        <v>6.7520999999999995</v>
      </c>
      <c r="BK75">
        <f t="shared" si="21"/>
        <v>0.77494548375989891</v>
      </c>
      <c r="BL75">
        <f t="shared" si="22"/>
        <v>7.5478025254636174</v>
      </c>
      <c r="BN75">
        <f t="shared" si="25"/>
        <v>67</v>
      </c>
      <c r="BO75" s="2">
        <v>-8.1753248376732692E-12</v>
      </c>
      <c r="BP75">
        <v>-75.324577873373599</v>
      </c>
      <c r="BQ75">
        <v>0</v>
      </c>
      <c r="BR75">
        <v>44000</v>
      </c>
      <c r="BS75">
        <v>8.8254221633817096</v>
      </c>
      <c r="BT75">
        <v>567.20145886007595</v>
      </c>
      <c r="BU75">
        <v>-0.618835502782628</v>
      </c>
      <c r="BV75">
        <v>7.81592296633387E-2</v>
      </c>
      <c r="CC75">
        <v>7.0610083368591097</v>
      </c>
      <c r="CD75">
        <v>-77.088991663131694</v>
      </c>
      <c r="CE75">
        <v>0</v>
      </c>
      <c r="CF75">
        <v>44000</v>
      </c>
      <c r="CG75">
        <v>9.9857748427979907</v>
      </c>
      <c r="CH75">
        <v>574.76440597476699</v>
      </c>
      <c r="CI75">
        <v>-0.251158357313359</v>
      </c>
      <c r="CJ75">
        <v>0.25007143722085901</v>
      </c>
      <c r="DK75" s="11"/>
      <c r="EI75" s="11"/>
      <c r="FG75" s="11"/>
      <c r="GE75" s="11"/>
    </row>
    <row r="76" spans="1:187" x14ac:dyDescent="0.25">
      <c r="A76">
        <f t="shared" si="23"/>
        <v>68</v>
      </c>
      <c r="B76" s="2">
        <v>-8.2129263242677805E-12</v>
      </c>
      <c r="C76">
        <v>-75.670640149314806</v>
      </c>
      <c r="D76">
        <v>0</v>
      </c>
      <c r="E76">
        <v>44988</v>
      </c>
      <c r="F76">
        <v>8.4793598506851495</v>
      </c>
      <c r="G76">
        <v>525.053766899739</v>
      </c>
      <c r="H76">
        <v>-0.46227391138949198</v>
      </c>
      <c r="I76">
        <v>-7.3439955270956994E-2</v>
      </c>
      <c r="P76">
        <v>6.5215322865225698</v>
      </c>
      <c r="Q76">
        <v>-77.628467713468297</v>
      </c>
      <c r="R76">
        <v>0</v>
      </c>
      <c r="S76">
        <v>44988</v>
      </c>
      <c r="T76">
        <v>9.2228394070671698</v>
      </c>
      <c r="U76">
        <v>546.91945487284795</v>
      </c>
      <c r="V76">
        <v>-0.35197589028147303</v>
      </c>
      <c r="W76">
        <v>3.8993428085087999E-3</v>
      </c>
      <c r="Y76">
        <f t="shared" si="24"/>
        <v>68</v>
      </c>
      <c r="Z76" s="2">
        <v>-8.2512122134836797E-12</v>
      </c>
      <c r="AA76">
        <v>-76.022929046024302</v>
      </c>
      <c r="AB76">
        <v>0</v>
      </c>
      <c r="AC76">
        <v>45004</v>
      </c>
      <c r="AD76">
        <v>8.1270709539756805</v>
      </c>
      <c r="AE76">
        <v>511.08357913224597</v>
      </c>
      <c r="AF76">
        <v>-0.15500396470450301</v>
      </c>
      <c r="AG76">
        <v>3.0968111172621202E-2</v>
      </c>
      <c r="AN76">
        <v>6.2374006496734298</v>
      </c>
      <c r="AO76">
        <v>-77.912599350317393</v>
      </c>
      <c r="AP76">
        <v>0</v>
      </c>
      <c r="AQ76">
        <v>45004</v>
      </c>
      <c r="AR76">
        <v>8.8210165927358304</v>
      </c>
      <c r="AS76">
        <v>529.24141882968297</v>
      </c>
      <c r="AT76">
        <v>-3.8079655073621002E-2</v>
      </c>
      <c r="AU76">
        <v>0.101780338553341</v>
      </c>
      <c r="AX76">
        <v>8.7691000000000002E-3</v>
      </c>
      <c r="AY76">
        <v>6.7929000000000002E-3</v>
      </c>
      <c r="AZ76">
        <v>23110</v>
      </c>
      <c r="BA76">
        <f t="shared" si="16"/>
        <v>8.7690999999999999</v>
      </c>
      <c r="BB76">
        <f t="shared" si="16"/>
        <v>6.7929000000000004</v>
      </c>
      <c r="BC76">
        <f t="shared" si="17"/>
        <v>0.77464049902498555</v>
      </c>
      <c r="BD76">
        <f t="shared" si="18"/>
        <v>7.5945319309361938</v>
      </c>
      <c r="BF76" s="2">
        <v>8.7568000000000003E-3</v>
      </c>
      <c r="BG76" s="2">
        <v>6.7822999999999998E-3</v>
      </c>
      <c r="BH76">
        <v>22692</v>
      </c>
      <c r="BI76">
        <f t="shared" si="19"/>
        <v>8.7568000000000001</v>
      </c>
      <c r="BJ76">
        <f t="shared" si="20"/>
        <v>6.7823000000000002</v>
      </c>
      <c r="BK76">
        <f t="shared" si="21"/>
        <v>0.77451808879956152</v>
      </c>
      <c r="BL76">
        <f t="shared" si="22"/>
        <v>7.5831303946947921</v>
      </c>
      <c r="BN76">
        <f t="shared" si="25"/>
        <v>68</v>
      </c>
      <c r="BO76" s="2">
        <v>-8.1710540188676605E-12</v>
      </c>
      <c r="BP76">
        <v>-75.2852364902337</v>
      </c>
      <c r="BQ76">
        <v>0</v>
      </c>
      <c r="BR76">
        <v>44990</v>
      </c>
      <c r="BS76">
        <v>8.8647635465215799</v>
      </c>
      <c r="BT76">
        <v>568.82000002568998</v>
      </c>
      <c r="BU76">
        <v>-0.553420040423938</v>
      </c>
      <c r="BV76">
        <v>7.4730986477826306E-2</v>
      </c>
      <c r="CC76">
        <v>7.0949433289357096</v>
      </c>
      <c r="CD76">
        <v>-77.055056671055098</v>
      </c>
      <c r="CE76">
        <v>0</v>
      </c>
      <c r="CF76">
        <v>44990</v>
      </c>
      <c r="CG76">
        <v>10.033766168831701</v>
      </c>
      <c r="CH76">
        <v>576.70723428438703</v>
      </c>
      <c r="CI76">
        <v>-0.22407542050940299</v>
      </c>
      <c r="CJ76">
        <v>0.24994360481754599</v>
      </c>
      <c r="DK76" s="11"/>
      <c r="EI76" s="11"/>
      <c r="FG76" s="11"/>
      <c r="GE76" s="11"/>
    </row>
    <row r="77" spans="1:187" x14ac:dyDescent="0.25">
      <c r="A77">
        <f t="shared" si="23"/>
        <v>69</v>
      </c>
      <c r="B77" s="2">
        <v>-8.21289921921347E-12</v>
      </c>
      <c r="C77">
        <v>-75.670326969258895</v>
      </c>
      <c r="D77">
        <v>0</v>
      </c>
      <c r="E77">
        <v>44998</v>
      </c>
      <c r="F77">
        <v>8.4796730307410897</v>
      </c>
      <c r="G77">
        <v>945.24637097704601</v>
      </c>
      <c r="H77">
        <v>-0.82524283951129296</v>
      </c>
      <c r="I77">
        <v>-9.4787197072656496E-2</v>
      </c>
      <c r="P77">
        <v>6.5217877941865501</v>
      </c>
      <c r="Q77">
        <v>-77.628212205804303</v>
      </c>
      <c r="R77">
        <v>0</v>
      </c>
      <c r="S77">
        <v>44998</v>
      </c>
      <c r="T77">
        <v>9.2232007494708608</v>
      </c>
      <c r="U77">
        <v>984.50475148860596</v>
      </c>
      <c r="V77">
        <v>-0.58239041425893801</v>
      </c>
      <c r="W77">
        <v>-3.07940718048848E-2</v>
      </c>
      <c r="Y77">
        <f t="shared" si="24"/>
        <v>69</v>
      </c>
      <c r="Z77" s="2">
        <v>-8.2511851084293708E-12</v>
      </c>
      <c r="AA77">
        <v>-76.0225637694856</v>
      </c>
      <c r="AB77">
        <v>0</v>
      </c>
      <c r="AC77">
        <v>45014</v>
      </c>
      <c r="AD77">
        <v>8.1274362305143306</v>
      </c>
      <c r="AE77">
        <v>919.78143843785199</v>
      </c>
      <c r="AF77">
        <v>-0.31314813586934498</v>
      </c>
      <c r="AG77">
        <v>5.6431290213406197E-2</v>
      </c>
      <c r="AN77">
        <v>6.2376929391522804</v>
      </c>
      <c r="AO77">
        <v>-77.912307060838501</v>
      </c>
      <c r="AP77">
        <v>0</v>
      </c>
      <c r="AQ77">
        <v>45014</v>
      </c>
      <c r="AR77">
        <v>8.8214299524809601</v>
      </c>
      <c r="AS77">
        <v>952.57146634881303</v>
      </c>
      <c r="AT77">
        <v>-0.37252997155291001</v>
      </c>
      <c r="AU77">
        <v>0.15597578552209801</v>
      </c>
      <c r="AX77">
        <v>8.8129999999999997E-3</v>
      </c>
      <c r="AY77">
        <v>6.8234999999999997E-3</v>
      </c>
      <c r="AZ77">
        <v>23358</v>
      </c>
      <c r="BA77">
        <f t="shared" si="16"/>
        <v>8.8129999999999988</v>
      </c>
      <c r="BB77">
        <f t="shared" si="16"/>
        <v>6.8235000000000001</v>
      </c>
      <c r="BC77">
        <f t="shared" si="17"/>
        <v>0.77425394303869299</v>
      </c>
      <c r="BD77">
        <f t="shared" si="18"/>
        <v>7.6301707573697026</v>
      </c>
      <c r="BF77" s="2">
        <v>8.8006999999999998E-3</v>
      </c>
      <c r="BG77" s="2">
        <v>6.8126000000000003E-3</v>
      </c>
      <c r="BH77">
        <v>22932</v>
      </c>
      <c r="BI77">
        <f t="shared" si="19"/>
        <v>8.8006999999999991</v>
      </c>
      <c r="BJ77">
        <f t="shared" si="20"/>
        <v>6.8126000000000007</v>
      </c>
      <c r="BK77">
        <f t="shared" si="21"/>
        <v>0.77409751497040025</v>
      </c>
      <c r="BL77">
        <f t="shared" si="22"/>
        <v>7.6185590211204843</v>
      </c>
      <c r="BN77">
        <f t="shared" si="25"/>
        <v>69</v>
      </c>
      <c r="BO77" s="2">
        <v>-8.1710106133663496E-12</v>
      </c>
      <c r="BP77">
        <v>-75.284837023572095</v>
      </c>
      <c r="BQ77">
        <v>0</v>
      </c>
      <c r="BR77">
        <v>45000</v>
      </c>
      <c r="BS77">
        <v>8.8651630131832206</v>
      </c>
      <c r="BT77">
        <v>1024.2</v>
      </c>
      <c r="BU77">
        <v>-1.0453000503813099</v>
      </c>
      <c r="BV77">
        <v>0.15184997442009801</v>
      </c>
      <c r="CC77">
        <v>7.0952898338432204</v>
      </c>
      <c r="CD77">
        <v>-77.054710166147601</v>
      </c>
      <c r="CE77">
        <v>0</v>
      </c>
      <c r="CF77">
        <v>45000</v>
      </c>
      <c r="CG77">
        <v>10.034256200771299</v>
      </c>
      <c r="CH77">
        <v>1038.48699378072</v>
      </c>
      <c r="CI77">
        <v>-0.39386280047723998</v>
      </c>
      <c r="CJ77">
        <v>0.49927708381549701</v>
      </c>
      <c r="DK77" s="11"/>
      <c r="EI77" s="11"/>
      <c r="FG77" s="11"/>
      <c r="GE77" s="11"/>
    </row>
    <row r="78" spans="1:187" x14ac:dyDescent="0.25">
      <c r="A78">
        <f t="shared" si="23"/>
        <v>70</v>
      </c>
      <c r="B78" s="2">
        <v>-8.2127298126240207E-12</v>
      </c>
      <c r="C78">
        <v>-75.668751089945303</v>
      </c>
      <c r="D78">
        <v>0</v>
      </c>
      <c r="E78">
        <v>45008</v>
      </c>
      <c r="F78">
        <v>8.4812489100546191</v>
      </c>
      <c r="G78">
        <v>944.95988399540704</v>
      </c>
      <c r="H78">
        <v>-0.59708659067730396</v>
      </c>
      <c r="I78">
        <v>-8.0121602265962502E-2</v>
      </c>
      <c r="P78">
        <v>6.5229137414245004</v>
      </c>
      <c r="Q78">
        <v>-77.627086258566294</v>
      </c>
      <c r="R78">
        <v>0</v>
      </c>
      <c r="S78">
        <v>45008</v>
      </c>
      <c r="T78">
        <v>9.2247930793252806</v>
      </c>
      <c r="U78">
        <v>984.457162567159</v>
      </c>
      <c r="V78">
        <v>-0.67725709831490599</v>
      </c>
      <c r="W78">
        <v>-2.91928589301222E-2</v>
      </c>
      <c r="Y78">
        <f t="shared" si="24"/>
        <v>70</v>
      </c>
      <c r="Z78" s="2">
        <v>-8.2510495831578101E-12</v>
      </c>
      <c r="AA78">
        <v>-76.021259052310697</v>
      </c>
      <c r="AB78">
        <v>0</v>
      </c>
      <c r="AC78">
        <v>45024</v>
      </c>
      <c r="AD78">
        <v>8.1287409476892698</v>
      </c>
      <c r="AE78">
        <v>919.80929873469302</v>
      </c>
      <c r="AF78">
        <v>-0.17186200851540601</v>
      </c>
      <c r="AG78">
        <v>8.2529636520163596E-2</v>
      </c>
      <c r="AN78">
        <v>6.2387269383652004</v>
      </c>
      <c r="AO78">
        <v>-77.911273061625593</v>
      </c>
      <c r="AP78">
        <v>0</v>
      </c>
      <c r="AQ78">
        <v>45024</v>
      </c>
      <c r="AR78">
        <v>8.8228922481913603</v>
      </c>
      <c r="AS78">
        <v>952.44406306675899</v>
      </c>
      <c r="AT78">
        <v>-0.340814579067517</v>
      </c>
      <c r="AU78">
        <v>0.19624939825009199</v>
      </c>
      <c r="AX78">
        <v>8.8570999999999997E-3</v>
      </c>
      <c r="AY78">
        <v>6.8542999999999998E-3</v>
      </c>
      <c r="AZ78">
        <v>23605</v>
      </c>
      <c r="BA78">
        <f t="shared" si="16"/>
        <v>8.8570999999999991</v>
      </c>
      <c r="BB78">
        <f t="shared" si="16"/>
        <v>6.8542999999999994</v>
      </c>
      <c r="BC78">
        <f t="shared" si="17"/>
        <v>0.77387632520802518</v>
      </c>
      <c r="BD78">
        <f t="shared" si="18"/>
        <v>7.666012999361528</v>
      </c>
      <c r="BF78" s="2">
        <v>8.8447999999999999E-3</v>
      </c>
      <c r="BG78" s="2">
        <v>6.8431000000000004E-3</v>
      </c>
      <c r="BH78">
        <v>23171</v>
      </c>
      <c r="BI78">
        <f t="shared" si="19"/>
        <v>8.8447999999999993</v>
      </c>
      <c r="BJ78">
        <f t="shared" si="20"/>
        <v>6.8431000000000006</v>
      </c>
      <c r="BK78">
        <f t="shared" si="21"/>
        <v>0.77368623371924761</v>
      </c>
      <c r="BL78">
        <f t="shared" si="22"/>
        <v>7.6541908305386883</v>
      </c>
      <c r="BN78">
        <f t="shared" si="25"/>
        <v>70</v>
      </c>
      <c r="BO78" s="2">
        <v>-8.1707942922461792E-12</v>
      </c>
      <c r="BP78">
        <v>-75.282846192571995</v>
      </c>
      <c r="BQ78">
        <v>0</v>
      </c>
      <c r="BR78">
        <v>45010</v>
      </c>
      <c r="BS78">
        <v>8.8671538441833295</v>
      </c>
      <c r="BT78">
        <v>1024.2</v>
      </c>
      <c r="BU78">
        <v>-0.98493005640878395</v>
      </c>
      <c r="BV78">
        <v>0.185559977967514</v>
      </c>
      <c r="CC78">
        <v>7.0970361194692604</v>
      </c>
      <c r="CD78">
        <v>-77.052963880521602</v>
      </c>
      <c r="CE78">
        <v>0</v>
      </c>
      <c r="CF78">
        <v>45010</v>
      </c>
      <c r="CG78">
        <v>10.036725821587501</v>
      </c>
      <c r="CH78">
        <v>1038.4744065099601</v>
      </c>
      <c r="CI78">
        <v>-0.18890698177127299</v>
      </c>
      <c r="CJ78">
        <v>0.47083118137381402</v>
      </c>
      <c r="DK78" s="11"/>
      <c r="EI78" s="11"/>
      <c r="FG78" s="11"/>
      <c r="GE78" s="11"/>
    </row>
    <row r="79" spans="1:187" x14ac:dyDescent="0.25">
      <c r="A79">
        <f t="shared" si="23"/>
        <v>71</v>
      </c>
      <c r="B79" s="2">
        <v>-8.2110154179387796E-12</v>
      </c>
      <c r="C79">
        <v>-75.653075035629897</v>
      </c>
      <c r="D79">
        <v>0</v>
      </c>
      <c r="E79">
        <v>45108</v>
      </c>
      <c r="F79">
        <v>8.4969249643700309</v>
      </c>
      <c r="G79">
        <v>946.36738382001295</v>
      </c>
      <c r="H79">
        <v>-0.56338389870659</v>
      </c>
      <c r="I79">
        <v>-0.115744785254651</v>
      </c>
      <c r="P79">
        <v>6.5358033223799303</v>
      </c>
      <c r="Q79">
        <v>-77.614196677610906</v>
      </c>
      <c r="R79">
        <v>0</v>
      </c>
      <c r="S79">
        <v>45108</v>
      </c>
      <c r="T79">
        <v>9.2430216995257499</v>
      </c>
      <c r="U79">
        <v>985.97848353204097</v>
      </c>
      <c r="V79">
        <v>-0.63175958524889397</v>
      </c>
      <c r="W79">
        <v>2.96996510335975E-2</v>
      </c>
      <c r="Y79">
        <f t="shared" si="24"/>
        <v>71</v>
      </c>
      <c r="Z79" s="2">
        <v>-8.2496265678064197E-12</v>
      </c>
      <c r="AA79">
        <v>-76.0082857013075</v>
      </c>
      <c r="AB79">
        <v>0</v>
      </c>
      <c r="AC79">
        <v>45124</v>
      </c>
      <c r="AD79">
        <v>8.1417142986924596</v>
      </c>
      <c r="AE79">
        <v>920.88837485699503</v>
      </c>
      <c r="AF79">
        <v>-0.227111404407326</v>
      </c>
      <c r="AG79">
        <v>9.1161534642962797E-2</v>
      </c>
      <c r="AN79">
        <v>6.24885679316293</v>
      </c>
      <c r="AO79">
        <v>-77.901143206827896</v>
      </c>
      <c r="AP79">
        <v>0</v>
      </c>
      <c r="AQ79">
        <v>45124</v>
      </c>
      <c r="AR79">
        <v>8.8372180262311808</v>
      </c>
      <c r="AS79">
        <v>953.80191773522097</v>
      </c>
      <c r="AT79">
        <v>-0.51097057355030095</v>
      </c>
      <c r="AU79">
        <v>0.141261509745923</v>
      </c>
      <c r="AX79">
        <v>8.9014000000000003E-3</v>
      </c>
      <c r="AY79">
        <v>6.8850999999999999E-3</v>
      </c>
      <c r="AZ79">
        <v>23851</v>
      </c>
      <c r="BA79">
        <f t="shared" si="16"/>
        <v>8.9014000000000006</v>
      </c>
      <c r="BB79">
        <f t="shared" si="16"/>
        <v>6.8850999999999996</v>
      </c>
      <c r="BC79">
        <f t="shared" si="17"/>
        <v>0.77348506976430664</v>
      </c>
      <c r="BD79">
        <f t="shared" si="18"/>
        <v>7.7019187497759507</v>
      </c>
      <c r="BF79" s="2">
        <v>8.8889999999999993E-3</v>
      </c>
      <c r="BG79" s="2">
        <v>6.8736999999999999E-3</v>
      </c>
      <c r="BH79">
        <v>23409</v>
      </c>
      <c r="BI79">
        <f t="shared" si="19"/>
        <v>8.8889999999999993</v>
      </c>
      <c r="BJ79">
        <f t="shared" si="20"/>
        <v>6.8737000000000004</v>
      </c>
      <c r="BK79">
        <f t="shared" si="21"/>
        <v>0.7732815839802003</v>
      </c>
      <c r="BL79">
        <f t="shared" si="22"/>
        <v>7.6899235184092403</v>
      </c>
      <c r="BN79">
        <f t="shared" si="25"/>
        <v>71</v>
      </c>
      <c r="BO79" s="2">
        <v>-8.1686311467795007E-12</v>
      </c>
      <c r="BP79">
        <v>-75.262938487875005</v>
      </c>
      <c r="BQ79">
        <v>0</v>
      </c>
      <c r="BR79">
        <v>45110</v>
      </c>
      <c r="BS79">
        <v>8.8870615488803093</v>
      </c>
      <c r="BT79">
        <v>1025.9000000000001</v>
      </c>
      <c r="BU79">
        <v>-1.03890002488021</v>
      </c>
      <c r="BV79">
        <v>8.3038981226879902E-2</v>
      </c>
      <c r="CC79">
        <v>7.1145039503461698</v>
      </c>
      <c r="CD79">
        <v>-77.035496049644706</v>
      </c>
      <c r="CE79">
        <v>0</v>
      </c>
      <c r="CF79">
        <v>45110</v>
      </c>
      <c r="CG79">
        <v>10.0614290649188</v>
      </c>
      <c r="CH79">
        <v>1040.77280784088</v>
      </c>
      <c r="CI79">
        <v>-0.52949347842371197</v>
      </c>
      <c r="CJ79">
        <v>0.416650806138195</v>
      </c>
      <c r="DK79" s="11"/>
      <c r="EI79" s="11"/>
      <c r="FG79" s="11"/>
      <c r="GE79" s="11"/>
    </row>
    <row r="80" spans="1:187" x14ac:dyDescent="0.25">
      <c r="A80">
        <f t="shared" si="23"/>
        <v>72</v>
      </c>
      <c r="B80" s="2">
        <v>-8.2043475745779906E-12</v>
      </c>
      <c r="C80">
        <v>-75.591572554317906</v>
      </c>
      <c r="D80">
        <v>0</v>
      </c>
      <c r="E80">
        <v>45498</v>
      </c>
      <c r="F80">
        <v>8.5584274456820406</v>
      </c>
      <c r="G80">
        <v>950.52684150215703</v>
      </c>
      <c r="H80">
        <v>-0.31338616917447498</v>
      </c>
      <c r="I80">
        <v>-0.155327360279125</v>
      </c>
      <c r="P80">
        <v>6.5857641294420004</v>
      </c>
      <c r="Q80">
        <v>-77.564235870548799</v>
      </c>
      <c r="R80">
        <v>0</v>
      </c>
      <c r="S80">
        <v>45498</v>
      </c>
      <c r="T80">
        <v>9.3136769504600405</v>
      </c>
      <c r="U80">
        <v>991.11462459584504</v>
      </c>
      <c r="V80">
        <v>-0.80006624863801001</v>
      </c>
      <c r="W80">
        <v>4.1821859395880599E-3</v>
      </c>
      <c r="Y80">
        <f t="shared" si="24"/>
        <v>72</v>
      </c>
      <c r="Z80" s="2">
        <v>-8.2440835841995908E-12</v>
      </c>
      <c r="AA80">
        <v>-75.957189490104</v>
      </c>
      <c r="AB80">
        <v>0</v>
      </c>
      <c r="AC80">
        <v>45515</v>
      </c>
      <c r="AD80">
        <v>8.1928105098960096</v>
      </c>
      <c r="AE80">
        <v>924.46147502322401</v>
      </c>
      <c r="AF80">
        <v>-0.29215929411026598</v>
      </c>
      <c r="AG80">
        <v>-7.0304056761055098E-2</v>
      </c>
      <c r="AN80">
        <v>6.2895557936062598</v>
      </c>
      <c r="AO80">
        <v>-77.860444206384599</v>
      </c>
      <c r="AP80">
        <v>0</v>
      </c>
      <c r="AQ80">
        <v>45515</v>
      </c>
      <c r="AR80">
        <v>8.8947751046331707</v>
      </c>
      <c r="AS80">
        <v>958.70178622657795</v>
      </c>
      <c r="AT80">
        <v>-0.39605947102719402</v>
      </c>
      <c r="AU80">
        <v>0.14218060780692399</v>
      </c>
      <c r="AX80">
        <v>8.9461000000000002E-3</v>
      </c>
      <c r="AY80">
        <v>6.9162E-3</v>
      </c>
      <c r="AZ80">
        <v>24097</v>
      </c>
      <c r="BA80">
        <f t="shared" si="16"/>
        <v>8.9460999999999995</v>
      </c>
      <c r="BB80">
        <f t="shared" si="16"/>
        <v>6.9161999999999999</v>
      </c>
      <c r="BC80">
        <f t="shared" si="17"/>
        <v>0.77309665664367722</v>
      </c>
      <c r="BD80">
        <f t="shared" si="18"/>
        <v>7.7381626499250435</v>
      </c>
      <c r="BF80" s="2">
        <v>8.9335000000000005E-3</v>
      </c>
      <c r="BG80" s="2">
        <v>6.9043999999999998E-3</v>
      </c>
      <c r="BH80">
        <v>23646</v>
      </c>
      <c r="BI80">
        <f t="shared" si="19"/>
        <v>8.9335000000000004</v>
      </c>
      <c r="BJ80">
        <f t="shared" si="20"/>
        <v>6.9043999999999999</v>
      </c>
      <c r="BK80">
        <f t="shared" si="21"/>
        <v>0.77286617786981582</v>
      </c>
      <c r="BL80">
        <f t="shared" si="22"/>
        <v>7.7258218152956273</v>
      </c>
      <c r="BN80">
        <f t="shared" si="25"/>
        <v>72</v>
      </c>
      <c r="BO80" s="2">
        <v>-8.16019344110352E-12</v>
      </c>
      <c r="BP80">
        <v>-75.185133142834999</v>
      </c>
      <c r="BQ80">
        <v>0</v>
      </c>
      <c r="BR80">
        <v>45500</v>
      </c>
      <c r="BS80">
        <v>8.9648668939203802</v>
      </c>
      <c r="BT80">
        <v>1032.6247580046199</v>
      </c>
      <c r="BU80">
        <v>-0.48986778484502802</v>
      </c>
      <c r="BV80">
        <v>-1.23796965401022E-2</v>
      </c>
      <c r="CC80">
        <v>7.1827742966942099</v>
      </c>
      <c r="CD80">
        <v>-76.967225703296606</v>
      </c>
      <c r="CE80">
        <v>0</v>
      </c>
      <c r="CF80">
        <v>45500</v>
      </c>
      <c r="CG80">
        <v>10.157977914632101</v>
      </c>
      <c r="CH80">
        <v>1047.8504656392499</v>
      </c>
      <c r="CI80">
        <v>-0.46094866869476098</v>
      </c>
      <c r="CJ80">
        <v>0.211199756862126</v>
      </c>
      <c r="DK80" s="11"/>
      <c r="EI80" s="11"/>
      <c r="FG80" s="11"/>
      <c r="GE80" s="11"/>
    </row>
    <row r="81" spans="1:187" x14ac:dyDescent="0.25">
      <c r="A81">
        <f t="shared" si="23"/>
        <v>73</v>
      </c>
      <c r="B81" s="2">
        <v>-8.1956468521437992E-12</v>
      </c>
      <c r="C81">
        <v>-75.511718535845304</v>
      </c>
      <c r="D81">
        <v>0</v>
      </c>
      <c r="E81">
        <v>45998</v>
      </c>
      <c r="F81">
        <v>8.6382814641546801</v>
      </c>
      <c r="G81">
        <v>955.45144336946601</v>
      </c>
      <c r="H81">
        <v>-1.0561451955221299</v>
      </c>
      <c r="I81">
        <v>6.7182251633628301E-2</v>
      </c>
      <c r="P81">
        <v>6.65084131793739</v>
      </c>
      <c r="Q81">
        <v>-77.499158682053405</v>
      </c>
      <c r="R81">
        <v>0</v>
      </c>
      <c r="S81">
        <v>45998</v>
      </c>
      <c r="T81">
        <v>9.4057099930313193</v>
      </c>
      <c r="U81">
        <v>998.20022513675303</v>
      </c>
      <c r="V81">
        <v>-0.57530012063743197</v>
      </c>
      <c r="W81">
        <v>0.27501055847679801</v>
      </c>
      <c r="Y81">
        <f t="shared" si="24"/>
        <v>73</v>
      </c>
      <c r="Z81" s="2">
        <v>-8.2368736397525605E-12</v>
      </c>
      <c r="AA81">
        <v>-75.891062465402598</v>
      </c>
      <c r="AB81">
        <v>0</v>
      </c>
      <c r="AC81">
        <v>46014</v>
      </c>
      <c r="AD81">
        <v>8.2589375345973792</v>
      </c>
      <c r="AE81">
        <v>928.92362334644201</v>
      </c>
      <c r="AF81">
        <v>-0.27712045799099699</v>
      </c>
      <c r="AG81">
        <v>-8.4978193588384099E-2</v>
      </c>
      <c r="AN81">
        <v>6.3422105681944299</v>
      </c>
      <c r="AO81">
        <v>-77.807789431796394</v>
      </c>
      <c r="AP81">
        <v>0</v>
      </c>
      <c r="AQ81">
        <v>46014</v>
      </c>
      <c r="AR81">
        <v>8.9692402009794492</v>
      </c>
      <c r="AS81">
        <v>963.96111592975797</v>
      </c>
      <c r="AT81">
        <v>-0.17279851133339599</v>
      </c>
      <c r="AU81">
        <v>8.85989238084883E-2</v>
      </c>
      <c r="AX81">
        <v>8.9908999999999996E-3</v>
      </c>
      <c r="AY81">
        <v>6.9473E-3</v>
      </c>
      <c r="AZ81">
        <v>24342</v>
      </c>
      <c r="BA81">
        <f t="shared" si="16"/>
        <v>8.9908999999999999</v>
      </c>
      <c r="BB81">
        <f t="shared" si="16"/>
        <v>6.9473000000000003</v>
      </c>
      <c r="BC81">
        <f t="shared" si="17"/>
        <v>0.77270351132812065</v>
      </c>
      <c r="BD81">
        <f t="shared" si="18"/>
        <v>7.7744375191636745</v>
      </c>
      <c r="BF81" s="2">
        <v>8.9782999999999998E-3</v>
      </c>
      <c r="BG81" s="2">
        <v>6.9353000000000001E-3</v>
      </c>
      <c r="BH81">
        <v>23883</v>
      </c>
      <c r="BI81">
        <f t="shared" si="19"/>
        <v>8.9782999999999991</v>
      </c>
      <c r="BJ81">
        <f t="shared" si="20"/>
        <v>6.9352999999999998</v>
      </c>
      <c r="BK81">
        <f t="shared" si="21"/>
        <v>0.7724513549335621</v>
      </c>
      <c r="BL81">
        <f t="shared" si="22"/>
        <v>7.7619556724385514</v>
      </c>
      <c r="BN81">
        <f t="shared" si="25"/>
        <v>73</v>
      </c>
      <c r="BO81" s="2">
        <v>-8.1491345789441695E-12</v>
      </c>
      <c r="BP81">
        <v>-75.0831884524316</v>
      </c>
      <c r="BQ81">
        <v>0</v>
      </c>
      <c r="BR81">
        <v>46000</v>
      </c>
      <c r="BS81">
        <v>9.0668115843237196</v>
      </c>
      <c r="BT81">
        <v>1040.7</v>
      </c>
      <c r="BU81">
        <v>-0.53874041030451703</v>
      </c>
      <c r="BV81">
        <v>-3.7937240159572297E-2</v>
      </c>
      <c r="CC81">
        <v>7.27181062930606</v>
      </c>
      <c r="CD81">
        <v>-76.878189370684794</v>
      </c>
      <c r="CE81">
        <v>0</v>
      </c>
      <c r="CF81">
        <v>46000</v>
      </c>
      <c r="CG81">
        <v>10.283894303755799</v>
      </c>
      <c r="CH81">
        <v>1056.97802477303</v>
      </c>
      <c r="CI81">
        <v>-0.65104972171687503</v>
      </c>
      <c r="CJ81">
        <v>0.23067650602787099</v>
      </c>
      <c r="DK81" s="11"/>
      <c r="EI81" s="11"/>
      <c r="FG81" s="11"/>
      <c r="GE81" s="11"/>
    </row>
    <row r="82" spans="1:187" x14ac:dyDescent="0.25">
      <c r="A82">
        <f t="shared" si="23"/>
        <v>74</v>
      </c>
      <c r="B82" s="2">
        <v>-8.1780556718952203E-12</v>
      </c>
      <c r="C82">
        <v>-75.349612224652901</v>
      </c>
      <c r="D82">
        <v>0</v>
      </c>
      <c r="E82">
        <v>46999</v>
      </c>
      <c r="F82">
        <v>8.8003877753470405</v>
      </c>
      <c r="G82">
        <v>967.74639959609999</v>
      </c>
      <c r="H82">
        <v>-0.81397028953344797</v>
      </c>
      <c r="I82">
        <v>-0.195929117900313</v>
      </c>
      <c r="P82">
        <v>6.7837248584997303</v>
      </c>
      <c r="Q82">
        <v>-77.366275141491101</v>
      </c>
      <c r="R82">
        <v>0</v>
      </c>
      <c r="S82">
        <v>46999</v>
      </c>
      <c r="T82">
        <v>9.5936356983107398</v>
      </c>
      <c r="U82">
        <v>1012.29936598674</v>
      </c>
      <c r="V82">
        <v>-0.27075297405915499</v>
      </c>
      <c r="W82">
        <v>6.2106478281532998E-2</v>
      </c>
      <c r="Y82">
        <f t="shared" si="24"/>
        <v>74</v>
      </c>
      <c r="Z82" s="2">
        <v>-8.2223453306412499E-12</v>
      </c>
      <c r="AA82">
        <v>-75.757069507618993</v>
      </c>
      <c r="AB82">
        <v>0</v>
      </c>
      <c r="AC82">
        <v>47018</v>
      </c>
      <c r="AD82">
        <v>8.3929304923809394</v>
      </c>
      <c r="AE82">
        <v>937.96456989173703</v>
      </c>
      <c r="AF82">
        <v>-0.42180220467236701</v>
      </c>
      <c r="AG82">
        <v>-0.107450007015385</v>
      </c>
      <c r="AN82">
        <v>6.4492270354338403</v>
      </c>
      <c r="AO82">
        <v>-77.700772964557004</v>
      </c>
      <c r="AP82">
        <v>0</v>
      </c>
      <c r="AQ82">
        <v>47018</v>
      </c>
      <c r="AR82">
        <v>9.1205843403466904</v>
      </c>
      <c r="AS82">
        <v>975.49457659657696</v>
      </c>
      <c r="AT82">
        <v>-0.30805160011217803</v>
      </c>
      <c r="AU82">
        <v>7.1052358273054395E-2</v>
      </c>
      <c r="AX82">
        <v>9.0358999999999995E-3</v>
      </c>
      <c r="AY82">
        <v>6.9785999999999997E-3</v>
      </c>
      <c r="AZ82">
        <v>24586</v>
      </c>
      <c r="BA82">
        <f t="shared" si="16"/>
        <v>9.0358999999999998</v>
      </c>
      <c r="BB82">
        <f t="shared" si="16"/>
        <v>6.9786000000000001</v>
      </c>
      <c r="BC82">
        <f t="shared" si="17"/>
        <v>0.77231930410916461</v>
      </c>
      <c r="BD82">
        <f t="shared" si="18"/>
        <v>7.8109158001984564</v>
      </c>
      <c r="BF82" s="2">
        <v>9.0234000000000009E-3</v>
      </c>
      <c r="BG82" s="2">
        <v>6.9662999999999999E-3</v>
      </c>
      <c r="BH82">
        <v>24119</v>
      </c>
      <c r="BI82">
        <f t="shared" si="19"/>
        <v>9.0234000000000005</v>
      </c>
      <c r="BJ82">
        <f t="shared" si="20"/>
        <v>6.9662999999999995</v>
      </c>
      <c r="BK82">
        <f t="shared" si="21"/>
        <v>0.77202606556286979</v>
      </c>
      <c r="BL82">
        <f t="shared" si="22"/>
        <v>7.7982549345590106</v>
      </c>
      <c r="BN82">
        <f t="shared" si="25"/>
        <v>74</v>
      </c>
      <c r="BO82" s="2">
        <v>-8.1264205434305998E-12</v>
      </c>
      <c r="BP82">
        <v>-74.874336577700802</v>
      </c>
      <c r="BQ82">
        <v>0</v>
      </c>
      <c r="BR82">
        <v>47000</v>
      </c>
      <c r="BS82">
        <v>9.2756634590545595</v>
      </c>
      <c r="BT82">
        <v>1056.9000000000001</v>
      </c>
      <c r="BU82">
        <v>-0.30508056742404899</v>
      </c>
      <c r="BV82">
        <v>-6.2143835267476903E-2</v>
      </c>
      <c r="CC82">
        <v>7.4547324916725701</v>
      </c>
      <c r="CD82">
        <v>-76.695267508318196</v>
      </c>
      <c r="CE82">
        <v>0</v>
      </c>
      <c r="CF82">
        <v>47000</v>
      </c>
      <c r="CG82">
        <v>10.542584882369001</v>
      </c>
      <c r="CH82">
        <v>1076.4611066769501</v>
      </c>
      <c r="CI82">
        <v>-0.69065040869072503</v>
      </c>
      <c r="CJ82">
        <v>0.17363190044097601</v>
      </c>
      <c r="DK82" s="11"/>
      <c r="EI82" s="11"/>
      <c r="FG82" s="11"/>
      <c r="GE82" s="11"/>
    </row>
    <row r="83" spans="1:187" x14ac:dyDescent="0.25">
      <c r="A83">
        <f t="shared" si="23"/>
        <v>75</v>
      </c>
      <c r="B83" s="2">
        <v>-8.1597597602345306E-12</v>
      </c>
      <c r="C83">
        <v>-75.181396331398204</v>
      </c>
      <c r="D83">
        <v>0</v>
      </c>
      <c r="E83">
        <v>48002</v>
      </c>
      <c r="F83">
        <v>8.9686036686017196</v>
      </c>
      <c r="G83">
        <v>979.35775728426404</v>
      </c>
      <c r="H83">
        <v>-0.1325735940445</v>
      </c>
      <c r="I83">
        <v>-1.6490128642552501E-2</v>
      </c>
      <c r="P83">
        <v>6.9225883990995998</v>
      </c>
      <c r="Q83">
        <v>-77.227411600891202</v>
      </c>
      <c r="R83">
        <v>0</v>
      </c>
      <c r="S83">
        <v>48002</v>
      </c>
      <c r="T83">
        <v>9.7900184007462308</v>
      </c>
      <c r="U83">
        <v>1026.2494789075399</v>
      </c>
      <c r="V83">
        <v>-0.40986444038641201</v>
      </c>
      <c r="W83">
        <v>-2.30245787950841E-2</v>
      </c>
      <c r="Y83">
        <f t="shared" si="24"/>
        <v>75</v>
      </c>
      <c r="Z83" s="2">
        <v>-8.20738334066095E-12</v>
      </c>
      <c r="AA83">
        <v>-75.619563114353696</v>
      </c>
      <c r="AB83">
        <v>0</v>
      </c>
      <c r="AC83">
        <v>48021</v>
      </c>
      <c r="AD83">
        <v>8.5304368856462904</v>
      </c>
      <c r="AE83">
        <v>946.99506296391496</v>
      </c>
      <c r="AF83">
        <v>-0.31805241137404899</v>
      </c>
      <c r="AG83">
        <v>-8.7576635127153996E-2</v>
      </c>
      <c r="AN83">
        <v>6.5599051960805301</v>
      </c>
      <c r="AO83">
        <v>-77.590094803910304</v>
      </c>
      <c r="AP83">
        <v>0</v>
      </c>
      <c r="AQ83">
        <v>48021</v>
      </c>
      <c r="AR83">
        <v>9.2771068961917305</v>
      </c>
      <c r="AS83">
        <v>986.71186320284698</v>
      </c>
      <c r="AT83">
        <v>0.21244049150925601</v>
      </c>
      <c r="AU83">
        <v>0.11712870491328101</v>
      </c>
      <c r="AX83">
        <v>9.0813000000000005E-3</v>
      </c>
      <c r="AY83">
        <v>7.0101E-3</v>
      </c>
      <c r="AZ83">
        <v>24830</v>
      </c>
      <c r="BA83">
        <f t="shared" si="16"/>
        <v>9.0813000000000006</v>
      </c>
      <c r="BB83">
        <f t="shared" si="16"/>
        <v>7.0101000000000004</v>
      </c>
      <c r="BC83">
        <f t="shared" si="17"/>
        <v>0.77192692676158703</v>
      </c>
      <c r="BD83">
        <f t="shared" si="18"/>
        <v>7.8476620996537028</v>
      </c>
      <c r="BF83" s="2">
        <v>9.0685000000000002E-3</v>
      </c>
      <c r="BG83" s="2">
        <v>6.9974E-3</v>
      </c>
      <c r="BH83">
        <v>24354</v>
      </c>
      <c r="BI83">
        <f t="shared" si="19"/>
        <v>9.0685000000000002</v>
      </c>
      <c r="BJ83">
        <f t="shared" si="20"/>
        <v>6.9973999999999998</v>
      </c>
      <c r="BK83">
        <f t="shared" si="21"/>
        <v>0.7716160335226333</v>
      </c>
      <c r="BL83">
        <f t="shared" si="22"/>
        <v>7.8346227327463511</v>
      </c>
      <c r="BN83">
        <f t="shared" si="25"/>
        <v>75</v>
      </c>
      <c r="BO83" s="2">
        <v>-8.1026223057445397E-12</v>
      </c>
      <c r="BP83">
        <v>-74.655515788259805</v>
      </c>
      <c r="BQ83">
        <v>0</v>
      </c>
      <c r="BR83">
        <v>48000</v>
      </c>
      <c r="BS83">
        <v>9.4944842484955601</v>
      </c>
      <c r="BT83">
        <v>1074.3247581622099</v>
      </c>
      <c r="BU83">
        <v>-0.38371220056051603</v>
      </c>
      <c r="BV83">
        <v>0.22979907495931801</v>
      </c>
      <c r="CC83">
        <v>7.6469813425636604</v>
      </c>
      <c r="CD83">
        <v>-76.503018657427205</v>
      </c>
      <c r="CE83">
        <v>0</v>
      </c>
      <c r="CF83">
        <v>48000</v>
      </c>
      <c r="CG83">
        <v>10.8144658146498</v>
      </c>
      <c r="CH83">
        <v>1097.3050533829901</v>
      </c>
      <c r="CI83">
        <v>-0.15696401553085301</v>
      </c>
      <c r="CJ83">
        <v>0.12947494235877299</v>
      </c>
      <c r="DK83" s="11"/>
      <c r="EI83" s="11"/>
      <c r="FG83" s="11"/>
      <c r="GE83" s="11"/>
    </row>
    <row r="84" spans="1:187" x14ac:dyDescent="0.25">
      <c r="A84">
        <f t="shared" si="23"/>
        <v>76</v>
      </c>
      <c r="B84" s="2">
        <v>-8.1408268797974993E-12</v>
      </c>
      <c r="C84">
        <v>-75.0071451177093</v>
      </c>
      <c r="D84">
        <v>0</v>
      </c>
      <c r="E84">
        <v>48994</v>
      </c>
      <c r="F84">
        <v>9.1428548822906706</v>
      </c>
      <c r="G84">
        <v>991.37944526849901</v>
      </c>
      <c r="H84">
        <v>-0.489530610122691</v>
      </c>
      <c r="I84">
        <v>-1.05811855658073E-2</v>
      </c>
      <c r="P84">
        <v>7.0673428844559396</v>
      </c>
      <c r="Q84">
        <v>-77.0826571155349</v>
      </c>
      <c r="R84">
        <v>0</v>
      </c>
      <c r="S84">
        <v>48994</v>
      </c>
      <c r="T84">
        <v>9.9947321571514998</v>
      </c>
      <c r="U84">
        <v>1040.9290948687701</v>
      </c>
      <c r="V84">
        <v>-0.29897120848101</v>
      </c>
      <c r="W84">
        <v>-2.5407415067800199E-2</v>
      </c>
      <c r="Y84">
        <f t="shared" si="24"/>
        <v>76</v>
      </c>
      <c r="Z84" s="2">
        <v>-8.1920215511295492E-12</v>
      </c>
      <c r="AA84">
        <v>-75.478228470633994</v>
      </c>
      <c r="AB84">
        <v>0</v>
      </c>
      <c r="AC84">
        <v>49022</v>
      </c>
      <c r="AD84">
        <v>8.6717715293659001</v>
      </c>
      <c r="AE84">
        <v>956.43338233326904</v>
      </c>
      <c r="AF84">
        <v>-0.20519747826328899</v>
      </c>
      <c r="AG84">
        <v>-0.112978822663877</v>
      </c>
      <c r="AN84">
        <v>6.6742792430168203</v>
      </c>
      <c r="AO84">
        <v>-77.475720756973999</v>
      </c>
      <c r="AP84">
        <v>0</v>
      </c>
      <c r="AQ84">
        <v>49022</v>
      </c>
      <c r="AR84">
        <v>9.4388562245525307</v>
      </c>
      <c r="AS84">
        <v>998.40492278382203</v>
      </c>
      <c r="AT84">
        <v>-0.111118285753998</v>
      </c>
      <c r="AU84">
        <v>-1.8434560161041402E-2</v>
      </c>
      <c r="AX84">
        <v>9.1131000000000007E-3</v>
      </c>
      <c r="AY84">
        <v>7.0321000000000003E-3</v>
      </c>
      <c r="AZ84">
        <v>25000</v>
      </c>
      <c r="BA84">
        <f t="shared" si="16"/>
        <v>9.1131000000000011</v>
      </c>
      <c r="BB84">
        <f t="shared" si="16"/>
        <v>7.0321000000000007</v>
      </c>
      <c r="BC84">
        <f t="shared" si="17"/>
        <v>0.77164740867542325</v>
      </c>
      <c r="BD84">
        <f t="shared" si="18"/>
        <v>7.8733550302669411</v>
      </c>
      <c r="BF84" s="2">
        <v>9.1140000000000006E-3</v>
      </c>
      <c r="BG84" s="2">
        <v>7.0286999999999997E-3</v>
      </c>
      <c r="BH84">
        <v>24588</v>
      </c>
      <c r="BI84">
        <f t="shared" si="19"/>
        <v>9.1140000000000008</v>
      </c>
      <c r="BJ84">
        <f t="shared" si="20"/>
        <v>7.0286999999999997</v>
      </c>
      <c r="BK84">
        <f t="shared" si="21"/>
        <v>0.77119815668202751</v>
      </c>
      <c r="BL84">
        <f t="shared" si="22"/>
        <v>7.8712582752708551</v>
      </c>
      <c r="BN84">
        <f t="shared" si="25"/>
        <v>76</v>
      </c>
      <c r="BO84" s="2">
        <v>-8.0776314456687505E-12</v>
      </c>
      <c r="BP84">
        <v>-74.425574387684904</v>
      </c>
      <c r="BQ84">
        <v>0</v>
      </c>
      <c r="BR84">
        <v>49000</v>
      </c>
      <c r="BS84">
        <v>9.7244256490703904</v>
      </c>
      <c r="BT84">
        <v>1092.22864703</v>
      </c>
      <c r="BU84">
        <v>-0.268266711928968</v>
      </c>
      <c r="BV84">
        <v>0.15735834344157101</v>
      </c>
      <c r="CC84">
        <v>7.8497769746417498</v>
      </c>
      <c r="CD84">
        <v>-76.300223025349098</v>
      </c>
      <c r="CE84">
        <v>0</v>
      </c>
      <c r="CF84">
        <v>49000</v>
      </c>
      <c r="CG84">
        <v>11.1012621479247</v>
      </c>
      <c r="CH84">
        <v>1119.14563579076</v>
      </c>
      <c r="CI84">
        <v>-0.70107415813264595</v>
      </c>
      <c r="CJ84">
        <v>0.17251087571617299</v>
      </c>
      <c r="DK84" s="11"/>
      <c r="EI84" s="11"/>
      <c r="FG84" s="11"/>
      <c r="GE84" s="11"/>
    </row>
    <row r="85" spans="1:187" x14ac:dyDescent="0.25">
      <c r="A85">
        <f t="shared" si="23"/>
        <v>77</v>
      </c>
      <c r="B85" s="2">
        <v>-8.1211892679483507E-12</v>
      </c>
      <c r="C85">
        <v>-74.8264270664599</v>
      </c>
      <c r="D85">
        <v>0</v>
      </c>
      <c r="E85">
        <v>49996</v>
      </c>
      <c r="F85">
        <v>9.3235729335400794</v>
      </c>
      <c r="G85">
        <v>1004.4</v>
      </c>
      <c r="H85">
        <v>-0.50158332054118204</v>
      </c>
      <c r="I85">
        <v>-5.9092284124126003E-2</v>
      </c>
      <c r="P85">
        <v>7.2187177893836196</v>
      </c>
      <c r="Q85">
        <v>-76.931282210607193</v>
      </c>
      <c r="R85">
        <v>0</v>
      </c>
      <c r="S85">
        <v>49996</v>
      </c>
      <c r="T85">
        <v>10.208808600703099</v>
      </c>
      <c r="U85">
        <v>1056.8393970689699</v>
      </c>
      <c r="V85">
        <v>-0.33111216198211502</v>
      </c>
      <c r="W85">
        <v>4.52136847242443E-2</v>
      </c>
      <c r="Y85">
        <f t="shared" si="24"/>
        <v>77</v>
      </c>
      <c r="Z85" s="2">
        <v>-8.1762396332563103E-12</v>
      </c>
      <c r="AA85">
        <v>-75.332935948788105</v>
      </c>
      <c r="AB85">
        <v>0</v>
      </c>
      <c r="AC85">
        <v>50024</v>
      </c>
      <c r="AD85">
        <v>8.8170640512118403</v>
      </c>
      <c r="AE85">
        <v>966.50667330813201</v>
      </c>
      <c r="AF85">
        <v>-0.57637588179254395</v>
      </c>
      <c r="AG85">
        <v>-0.151273527983463</v>
      </c>
      <c r="AN85">
        <v>6.7927999742419196</v>
      </c>
      <c r="AO85">
        <v>-77.357200025748895</v>
      </c>
      <c r="AP85">
        <v>0</v>
      </c>
      <c r="AQ85">
        <v>50024</v>
      </c>
      <c r="AR85">
        <v>9.6064698500734504</v>
      </c>
      <c r="AS85">
        <v>1010.7475047412699</v>
      </c>
      <c r="AT85">
        <v>-3.8625245811940198E-2</v>
      </c>
      <c r="AU85">
        <v>5.4968127403751302E-2</v>
      </c>
      <c r="AX85">
        <v>9.1587000000000005E-3</v>
      </c>
      <c r="AY85">
        <v>7.0637E-3</v>
      </c>
      <c r="AZ85">
        <v>26253</v>
      </c>
      <c r="BA85">
        <f t="shared" si="16"/>
        <v>9.1587000000000014</v>
      </c>
      <c r="BB85">
        <f t="shared" si="16"/>
        <v>7.0636999999999999</v>
      </c>
      <c r="BC85">
        <f t="shared" si="17"/>
        <v>0.77125574590280266</v>
      </c>
      <c r="BD85">
        <f t="shared" si="18"/>
        <v>7.9102335644876609</v>
      </c>
      <c r="BF85" s="2">
        <v>9.1596000000000004E-3</v>
      </c>
      <c r="BG85" s="2">
        <v>7.0600000000000003E-3</v>
      </c>
      <c r="BH85">
        <v>24820</v>
      </c>
      <c r="BI85">
        <f t="shared" si="19"/>
        <v>9.1596000000000011</v>
      </c>
      <c r="BJ85">
        <f t="shared" si="20"/>
        <v>7.0600000000000005</v>
      </c>
      <c r="BK85">
        <f t="shared" si="21"/>
        <v>0.77077601641993099</v>
      </c>
      <c r="BL85">
        <f t="shared" si="22"/>
        <v>7.9079243885796258</v>
      </c>
      <c r="BN85">
        <f t="shared" si="25"/>
        <v>77</v>
      </c>
      <c r="BO85" s="2">
        <v>-8.0513666480402907E-12</v>
      </c>
      <c r="BP85">
        <v>-74.183732041902502</v>
      </c>
      <c r="BQ85">
        <v>0</v>
      </c>
      <c r="BR85" s="1">
        <v>50000</v>
      </c>
      <c r="BS85" s="1">
        <v>9.9662679948527906</v>
      </c>
      <c r="BT85">
        <v>1110.9000000000001</v>
      </c>
      <c r="BU85">
        <v>-0.46468899948673797</v>
      </c>
      <c r="BV85">
        <v>5.9357076738992397E-2</v>
      </c>
      <c r="CC85">
        <v>8.0653067396245106</v>
      </c>
      <c r="CD85">
        <v>-76.084693260366294</v>
      </c>
      <c r="CE85">
        <v>0</v>
      </c>
      <c r="CF85">
        <v>50000</v>
      </c>
      <c r="CG85">
        <v>11.4060672646584</v>
      </c>
      <c r="CH85">
        <v>1142.33036734299</v>
      </c>
      <c r="CI85">
        <v>-0.159224884923265</v>
      </c>
      <c r="CJ85">
        <v>0.169494078535914</v>
      </c>
      <c r="DK85" s="11"/>
      <c r="EI85" s="11"/>
      <c r="FG85" s="11"/>
      <c r="GE85" s="11"/>
    </row>
    <row r="86" spans="1:187" x14ac:dyDescent="0.25">
      <c r="A86">
        <f t="shared" si="23"/>
        <v>78</v>
      </c>
      <c r="B86" s="2">
        <v>-8.1008333721599402E-12</v>
      </c>
      <c r="C86">
        <v>-74.638654289639803</v>
      </c>
      <c r="D86">
        <v>0</v>
      </c>
      <c r="E86">
        <v>50996</v>
      </c>
      <c r="F86">
        <v>9.5113457103601196</v>
      </c>
      <c r="G86">
        <v>1017.7</v>
      </c>
      <c r="H86">
        <v>-0.51811538025285897</v>
      </c>
      <c r="I86">
        <v>-0.112952097490957</v>
      </c>
      <c r="P86">
        <v>7.3771680954400498</v>
      </c>
      <c r="Q86">
        <v>-76.772831904550799</v>
      </c>
      <c r="R86">
        <v>0</v>
      </c>
      <c r="S86">
        <v>50996</v>
      </c>
      <c r="T86">
        <v>10.432891172490301</v>
      </c>
      <c r="U86">
        <v>1074.3704120176501</v>
      </c>
      <c r="V86">
        <v>-0.32948742980689</v>
      </c>
      <c r="W86">
        <v>-0.115766131003411</v>
      </c>
      <c r="Y86">
        <f t="shared" si="24"/>
        <v>78</v>
      </c>
      <c r="Z86" s="2">
        <v>-8.1599630481418701E-12</v>
      </c>
      <c r="AA86">
        <v>-75.183322589720007</v>
      </c>
      <c r="AB86">
        <v>0</v>
      </c>
      <c r="AC86">
        <v>51023</v>
      </c>
      <c r="AD86">
        <v>8.9666774102799902</v>
      </c>
      <c r="AE86">
        <v>977.29679607482797</v>
      </c>
      <c r="AF86">
        <v>9.2454175356591103E-2</v>
      </c>
      <c r="AG86">
        <v>-0.19259088316355699</v>
      </c>
      <c r="AN86">
        <v>6.91570499920745</v>
      </c>
      <c r="AO86">
        <v>-77.234295000783405</v>
      </c>
      <c r="AP86">
        <v>0</v>
      </c>
      <c r="AQ86">
        <v>51023</v>
      </c>
      <c r="AR86">
        <v>9.7802838032635098</v>
      </c>
      <c r="AS86">
        <v>1023.87168630902</v>
      </c>
      <c r="AT86">
        <v>8.4017678309127999E-2</v>
      </c>
      <c r="AU86">
        <v>-0.13814893172078799</v>
      </c>
      <c r="AX86">
        <v>9.2044999999999991E-3</v>
      </c>
      <c r="AY86">
        <v>7.0954E-3</v>
      </c>
      <c r="AZ86">
        <v>27501</v>
      </c>
      <c r="BA86">
        <f t="shared" si="16"/>
        <v>9.2044999999999995</v>
      </c>
      <c r="BB86">
        <f t="shared" si="16"/>
        <v>7.0953999999999997</v>
      </c>
      <c r="BC86">
        <f t="shared" si="17"/>
        <v>0.77086207833125098</v>
      </c>
      <c r="BD86">
        <f t="shared" si="18"/>
        <v>7.9472453037025224</v>
      </c>
      <c r="BF86" s="2">
        <v>9.1955000000000005E-3</v>
      </c>
      <c r="BG86" s="2">
        <v>7.0844999999999997E-3</v>
      </c>
      <c r="BH86">
        <v>25000</v>
      </c>
      <c r="BI86">
        <f t="shared" si="19"/>
        <v>9.1955000000000009</v>
      </c>
      <c r="BJ86">
        <f t="shared" si="20"/>
        <v>7.0844999999999994</v>
      </c>
      <c r="BK86">
        <f t="shared" si="21"/>
        <v>0.77043118916861497</v>
      </c>
      <c r="BL86">
        <f t="shared" si="22"/>
        <v>7.9366900059995489</v>
      </c>
      <c r="BN86">
        <f t="shared" si="25"/>
        <v>78</v>
      </c>
      <c r="BO86" s="2">
        <v>-8.0236923875875998E-12</v>
      </c>
      <c r="BP86">
        <v>-73.9290282405222</v>
      </c>
      <c r="BQ86">
        <v>0</v>
      </c>
      <c r="BR86">
        <v>51000</v>
      </c>
      <c r="BS86">
        <v>10.220971796233099</v>
      </c>
      <c r="BT86">
        <v>1131.8</v>
      </c>
      <c r="BU86">
        <v>-0.54945154494822501</v>
      </c>
      <c r="BV86">
        <v>0.128811074720593</v>
      </c>
      <c r="CC86">
        <v>8.2929951225851006</v>
      </c>
      <c r="CD86">
        <v>-75.8570048774057</v>
      </c>
      <c r="CE86">
        <v>0</v>
      </c>
      <c r="CF86">
        <v>51000</v>
      </c>
      <c r="CG86">
        <v>11.728067263836101</v>
      </c>
      <c r="CH86">
        <v>1167.8706521223901</v>
      </c>
      <c r="CI86">
        <v>-3.28871543636425E-2</v>
      </c>
      <c r="CJ86">
        <v>0.22518046261121499</v>
      </c>
      <c r="DK86" s="11"/>
      <c r="EI86" s="11"/>
      <c r="FG86" s="11"/>
      <c r="GE86" s="11"/>
    </row>
    <row r="87" spans="1:187" x14ac:dyDescent="0.25">
      <c r="A87">
        <f t="shared" si="23"/>
        <v>79</v>
      </c>
      <c r="B87" s="2">
        <v>-8.0795830095792195E-12</v>
      </c>
      <c r="C87">
        <v>-74.4433769844035</v>
      </c>
      <c r="D87">
        <v>0</v>
      </c>
      <c r="E87">
        <v>51994</v>
      </c>
      <c r="F87">
        <v>9.7066230155964099</v>
      </c>
      <c r="G87">
        <v>1031.3</v>
      </c>
      <c r="H87">
        <v>-0.56995335358640897</v>
      </c>
      <c r="I87">
        <v>-0.19125757262156101</v>
      </c>
      <c r="P87">
        <v>7.5438614608739796</v>
      </c>
      <c r="Q87">
        <v>-76.606138539116799</v>
      </c>
      <c r="R87">
        <v>0</v>
      </c>
      <c r="S87">
        <v>51994</v>
      </c>
      <c r="T87">
        <v>10.6686311906446</v>
      </c>
      <c r="U87">
        <v>1091.5136861707099</v>
      </c>
      <c r="V87">
        <v>-0.50722764828089095</v>
      </c>
      <c r="W87">
        <v>-0.22391708947639299</v>
      </c>
      <c r="Y87">
        <f t="shared" si="24"/>
        <v>79</v>
      </c>
      <c r="Z87" s="2">
        <v>-8.1431850195226504E-12</v>
      </c>
      <c r="AA87">
        <v>-75.028900492409306</v>
      </c>
      <c r="AB87">
        <v>0</v>
      </c>
      <c r="AC87">
        <v>52018</v>
      </c>
      <c r="AD87">
        <v>9.12109950759063</v>
      </c>
      <c r="AE87">
        <v>987.67334989087499</v>
      </c>
      <c r="AF87">
        <v>-0.14744946117331301</v>
      </c>
      <c r="AG87">
        <v>-0.16555073680087201</v>
      </c>
      <c r="AN87">
        <v>7.0434735735629701</v>
      </c>
      <c r="AO87">
        <v>-77.106526426427806</v>
      </c>
      <c r="AP87">
        <v>0</v>
      </c>
      <c r="AQ87">
        <v>52018</v>
      </c>
      <c r="AR87">
        <v>9.9609758539621591</v>
      </c>
      <c r="AS87">
        <v>1037.4314419305999</v>
      </c>
      <c r="AT87">
        <v>-6.0997004994706297E-2</v>
      </c>
      <c r="AU87">
        <v>-0.117009574434386</v>
      </c>
      <c r="AX87">
        <v>9.2505999999999994E-3</v>
      </c>
      <c r="AY87">
        <v>7.1272999999999996E-3</v>
      </c>
      <c r="AZ87">
        <v>28746</v>
      </c>
      <c r="BA87">
        <f t="shared" si="16"/>
        <v>9.2505999999999986</v>
      </c>
      <c r="BB87">
        <f t="shared" si="16"/>
        <v>7.1273</v>
      </c>
      <c r="BC87">
        <f t="shared" si="17"/>
        <v>0.77046894255507758</v>
      </c>
      <c r="BD87">
        <f t="shared" si="18"/>
        <v>7.9844926523503981</v>
      </c>
      <c r="BF87" s="2">
        <v>9.2414999999999997E-3</v>
      </c>
      <c r="BG87" s="2">
        <v>7.1158999999999997E-3</v>
      </c>
      <c r="BH87">
        <v>26190</v>
      </c>
      <c r="BI87">
        <f t="shared" si="19"/>
        <v>9.2415000000000003</v>
      </c>
      <c r="BJ87">
        <f t="shared" si="20"/>
        <v>7.1158999999999999</v>
      </c>
      <c r="BK87">
        <f t="shared" si="21"/>
        <v>0.76999404858518639</v>
      </c>
      <c r="BL87">
        <f t="shared" si="22"/>
        <v>7.9735519368590158</v>
      </c>
      <c r="BN87">
        <f t="shared" si="25"/>
        <v>79</v>
      </c>
      <c r="BO87" s="2">
        <v>-7.9943918238761694E-12</v>
      </c>
      <c r="BP87">
        <v>-73.659461076768594</v>
      </c>
      <c r="BQ87">
        <v>0</v>
      </c>
      <c r="BR87">
        <v>52000</v>
      </c>
      <c r="BS87">
        <v>10.490538959986701</v>
      </c>
      <c r="BT87">
        <v>1153.4000000000001</v>
      </c>
      <c r="BU87">
        <v>-0.72850455664977298</v>
      </c>
      <c r="BV87">
        <v>0.149692291146206</v>
      </c>
      <c r="CC87">
        <v>8.5341410170269008</v>
      </c>
      <c r="CD87">
        <v>-75.6158589829639</v>
      </c>
      <c r="CE87">
        <v>0</v>
      </c>
      <c r="CF87">
        <v>52000</v>
      </c>
      <c r="CG87">
        <v>12.0690990582663</v>
      </c>
      <c r="CH87">
        <v>1194.2923995266699</v>
      </c>
      <c r="CI87">
        <v>-0.20036408668968</v>
      </c>
      <c r="CJ87">
        <v>0.301728233965882</v>
      </c>
      <c r="DK87" s="11"/>
      <c r="EI87" s="11"/>
      <c r="FG87" s="11"/>
      <c r="GE87" s="11"/>
    </row>
    <row r="88" spans="1:187" x14ac:dyDescent="0.25">
      <c r="A88">
        <f t="shared" si="23"/>
        <v>80</v>
      </c>
      <c r="B88" s="2">
        <v>-8.0574923903148306E-12</v>
      </c>
      <c r="C88">
        <v>-74.240230670086902</v>
      </c>
      <c r="D88">
        <v>0</v>
      </c>
      <c r="E88">
        <v>52995</v>
      </c>
      <c r="F88">
        <v>9.9097693299130896</v>
      </c>
      <c r="G88">
        <v>1045.76513435847</v>
      </c>
      <c r="H88">
        <v>-0.240808710464368</v>
      </c>
      <c r="I88">
        <v>-0.15023849255602501</v>
      </c>
      <c r="P88">
        <v>7.7188893450490701</v>
      </c>
      <c r="Q88">
        <v>-76.431110654941705</v>
      </c>
      <c r="R88">
        <v>0</v>
      </c>
      <c r="S88">
        <v>52995</v>
      </c>
      <c r="T88">
        <v>10.9161579982385</v>
      </c>
      <c r="U88">
        <v>1109.3415073364099</v>
      </c>
      <c r="V88">
        <v>-0.50149009479836004</v>
      </c>
      <c r="W88">
        <v>-0.14576890475215501</v>
      </c>
      <c r="Y88">
        <f t="shared" si="24"/>
        <v>80</v>
      </c>
      <c r="Z88" s="2">
        <v>-8.1258750542125696E-12</v>
      </c>
      <c r="AA88">
        <v>-74.869450161552393</v>
      </c>
      <c r="AB88">
        <v>0</v>
      </c>
      <c r="AC88">
        <v>53020</v>
      </c>
      <c r="AD88">
        <v>9.2805498384476</v>
      </c>
      <c r="AE88">
        <v>999.13999117376295</v>
      </c>
      <c r="AF88">
        <v>1.1275986403795801E-2</v>
      </c>
      <c r="AG88">
        <v>-4.6473061780493798E-2</v>
      </c>
      <c r="AN88">
        <v>7.1764057981434499</v>
      </c>
      <c r="AO88">
        <v>-76.973594201847405</v>
      </c>
      <c r="AP88">
        <v>0</v>
      </c>
      <c r="AQ88">
        <v>53020</v>
      </c>
      <c r="AR88">
        <v>10.148970408840301</v>
      </c>
      <c r="AS88">
        <v>1051.23849729421</v>
      </c>
      <c r="AT88">
        <v>-8.7176435048401696E-2</v>
      </c>
      <c r="AU88">
        <v>-5.60349081942179E-2</v>
      </c>
      <c r="AX88">
        <v>9.2967999999999992E-3</v>
      </c>
      <c r="AY88">
        <v>7.1592000000000001E-3</v>
      </c>
      <c r="AZ88">
        <v>29987</v>
      </c>
      <c r="BA88">
        <f t="shared" si="16"/>
        <v>9.2967999999999993</v>
      </c>
      <c r="BB88">
        <f t="shared" si="16"/>
        <v>7.1592000000000002</v>
      </c>
      <c r="BC88">
        <f t="shared" si="17"/>
        <v>0.77007142242492044</v>
      </c>
      <c r="BD88">
        <f t="shared" si="18"/>
        <v>8.0217706783834366</v>
      </c>
      <c r="BF88" s="2">
        <v>9.2876999999999994E-3</v>
      </c>
      <c r="BG88" s="2">
        <v>7.1472999999999997E-3</v>
      </c>
      <c r="BH88">
        <v>27367</v>
      </c>
      <c r="BI88">
        <f t="shared" si="19"/>
        <v>9.2876999999999992</v>
      </c>
      <c r="BJ88">
        <f t="shared" si="20"/>
        <v>7.1472999999999995</v>
      </c>
      <c r="BK88">
        <f t="shared" si="21"/>
        <v>0.76954466660206511</v>
      </c>
      <c r="BL88">
        <f t="shared" si="22"/>
        <v>8.0104762432803511</v>
      </c>
      <c r="BN88">
        <f t="shared" si="25"/>
        <v>80</v>
      </c>
      <c r="BO88" s="2">
        <v>-7.9633836417430904E-12</v>
      </c>
      <c r="BP88">
        <v>-73.373818210576601</v>
      </c>
      <c r="BQ88">
        <v>0</v>
      </c>
      <c r="BR88">
        <v>53000</v>
      </c>
      <c r="BS88">
        <v>10.7761818261787</v>
      </c>
      <c r="BT88">
        <v>1177.4762383908901</v>
      </c>
      <c r="BU88">
        <v>-0.32885080496706798</v>
      </c>
      <c r="BV88">
        <v>9.8629682558120602E-2</v>
      </c>
      <c r="CC88">
        <v>8.7922999830624597</v>
      </c>
      <c r="CD88">
        <v>-75.357700016928405</v>
      </c>
      <c r="CE88">
        <v>0</v>
      </c>
      <c r="CF88">
        <v>53000</v>
      </c>
      <c r="CG88">
        <v>12.434190969282</v>
      </c>
      <c r="CH88">
        <v>1223.2235779448699</v>
      </c>
      <c r="CI88">
        <v>-5.9565702575049798E-2</v>
      </c>
      <c r="CJ88">
        <v>0.33868641507759201</v>
      </c>
      <c r="DK88" s="11"/>
      <c r="EI88" s="11"/>
      <c r="FG88" s="11"/>
      <c r="GE88" s="11"/>
    </row>
    <row r="89" spans="1:187" x14ac:dyDescent="0.25">
      <c r="A89">
        <f t="shared" si="23"/>
        <v>81</v>
      </c>
      <c r="B89" s="2">
        <v>-8.0344530941495104E-12</v>
      </c>
      <c r="C89">
        <v>-74.028198442552196</v>
      </c>
      <c r="D89">
        <v>0</v>
      </c>
      <c r="E89">
        <v>53999</v>
      </c>
      <c r="F89">
        <v>10.1218015574477</v>
      </c>
      <c r="G89">
        <v>1061.4648127335199</v>
      </c>
      <c r="H89">
        <v>-0.47784435800126801</v>
      </c>
      <c r="I89">
        <v>-0.202981543087626</v>
      </c>
      <c r="P89">
        <v>7.9031392780965897</v>
      </c>
      <c r="Q89">
        <v>-76.246860721894194</v>
      </c>
      <c r="R89">
        <v>0</v>
      </c>
      <c r="S89">
        <v>53999</v>
      </c>
      <c r="T89">
        <v>11.176726752420601</v>
      </c>
      <c r="U89">
        <v>1128.19259258904</v>
      </c>
      <c r="V89">
        <v>-0.43449091430569298</v>
      </c>
      <c r="W89">
        <v>-0.17624416670102699</v>
      </c>
      <c r="Y89">
        <f t="shared" si="24"/>
        <v>81</v>
      </c>
      <c r="Z89" s="2">
        <v>-8.1080162115526599E-12</v>
      </c>
      <c r="AA89">
        <v>-74.704966904175294</v>
      </c>
      <c r="AB89">
        <v>0</v>
      </c>
      <c r="AC89">
        <v>54020</v>
      </c>
      <c r="AD89">
        <v>9.4450330958246091</v>
      </c>
      <c r="AE89">
        <v>1010.5196686661</v>
      </c>
      <c r="AF89">
        <v>-0.309106233637442</v>
      </c>
      <c r="AG89">
        <v>-0.103446682261382</v>
      </c>
      <c r="AN89">
        <v>7.3149554819809701</v>
      </c>
      <c r="AO89">
        <v>-76.835044518009894</v>
      </c>
      <c r="AP89">
        <v>0</v>
      </c>
      <c r="AQ89">
        <v>54020</v>
      </c>
      <c r="AR89">
        <v>10.3449092507858</v>
      </c>
      <c r="AS89">
        <v>1065.66170412151</v>
      </c>
      <c r="AT89">
        <v>-0.177625825747251</v>
      </c>
      <c r="AU89">
        <v>-0.138388374517709</v>
      </c>
      <c r="AX89">
        <v>9.2972999999999997E-3</v>
      </c>
      <c r="AY89">
        <v>7.1596000000000003E-3</v>
      </c>
      <c r="AZ89">
        <v>30000</v>
      </c>
      <c r="BA89">
        <f t="shared" si="16"/>
        <v>9.2972999999999999</v>
      </c>
      <c r="BB89">
        <f t="shared" si="16"/>
        <v>7.1596000000000002</v>
      </c>
      <c r="BC89">
        <f t="shared" si="17"/>
        <v>0.77007303195551402</v>
      </c>
      <c r="BD89">
        <f t="shared" si="18"/>
        <v>8.0222126303267629</v>
      </c>
      <c r="BF89" s="2">
        <v>9.3340999999999997E-3</v>
      </c>
      <c r="BG89" s="2">
        <v>7.1786999999999997E-3</v>
      </c>
      <c r="BH89">
        <v>28537</v>
      </c>
      <c r="BI89">
        <f t="shared" si="19"/>
        <v>9.3340999999999994</v>
      </c>
      <c r="BJ89">
        <f t="shared" si="20"/>
        <v>7.1787000000000001</v>
      </c>
      <c r="BK89">
        <f t="shared" si="21"/>
        <v>0.76908325387557452</v>
      </c>
      <c r="BL89">
        <f t="shared" si="22"/>
        <v>8.0474627410926978</v>
      </c>
      <c r="BN89">
        <f t="shared" si="25"/>
        <v>81</v>
      </c>
      <c r="BO89" s="2">
        <v>-7.9303154754822793E-12</v>
      </c>
      <c r="BP89">
        <v>-73.069553974183705</v>
      </c>
      <c r="BQ89">
        <v>0</v>
      </c>
      <c r="BR89">
        <v>54000</v>
      </c>
      <c r="BS89">
        <v>11.0804460625716</v>
      </c>
      <c r="BT89">
        <v>1203.7247580596099</v>
      </c>
      <c r="BU89">
        <v>-0.157829573736045</v>
      </c>
      <c r="BV89">
        <v>0.16363770171820599</v>
      </c>
      <c r="CC89">
        <v>9.06468113066685</v>
      </c>
      <c r="CD89">
        <v>-75.085318869323999</v>
      </c>
      <c r="CE89">
        <v>0</v>
      </c>
      <c r="CF89">
        <v>54000</v>
      </c>
      <c r="CG89">
        <v>12.8193960823588</v>
      </c>
      <c r="CH89">
        <v>1254.08097423561</v>
      </c>
      <c r="CI89">
        <v>0.48083632235305701</v>
      </c>
      <c r="CJ89">
        <v>0.31031438154478103</v>
      </c>
      <c r="DK89" s="11"/>
      <c r="EI89" s="11"/>
      <c r="FG89" s="11"/>
      <c r="GE89" s="11"/>
    </row>
    <row r="90" spans="1:187" x14ac:dyDescent="0.25">
      <c r="A90">
        <f t="shared" si="23"/>
        <v>82</v>
      </c>
      <c r="B90" s="2">
        <v>-8.0224184500349197E-12</v>
      </c>
      <c r="C90">
        <v>-73.917204974680004</v>
      </c>
      <c r="D90">
        <v>0</v>
      </c>
      <c r="E90">
        <v>54495</v>
      </c>
      <c r="F90">
        <v>10.2327950253199</v>
      </c>
      <c r="G90">
        <v>1069.2</v>
      </c>
      <c r="H90">
        <v>-0.30093997192718902</v>
      </c>
      <c r="I90">
        <v>-0.31224430495132899</v>
      </c>
      <c r="P90">
        <v>8.0002251024463291</v>
      </c>
      <c r="Q90">
        <v>-76.149774897544503</v>
      </c>
      <c r="R90">
        <v>0</v>
      </c>
      <c r="S90">
        <v>54495</v>
      </c>
      <c r="T90">
        <v>11.3140268419302</v>
      </c>
      <c r="U90">
        <v>1138.75521267765</v>
      </c>
      <c r="V90">
        <v>-0.62529909446246701</v>
      </c>
      <c r="W90">
        <v>6.4659505538382803E-2</v>
      </c>
      <c r="Y90">
        <f t="shared" si="24"/>
        <v>82</v>
      </c>
      <c r="Z90" s="2">
        <v>-8.0987733880322194E-12</v>
      </c>
      <c r="AA90">
        <v>-74.619885763978999</v>
      </c>
      <c r="AB90">
        <v>0</v>
      </c>
      <c r="AC90">
        <v>54517</v>
      </c>
      <c r="AD90">
        <v>9.5301142360209798</v>
      </c>
      <c r="AE90">
        <v>1016.8194920349</v>
      </c>
      <c r="AF90">
        <v>-0.10298950358108901</v>
      </c>
      <c r="AG90">
        <v>-0.168847908021001</v>
      </c>
      <c r="AN90">
        <v>7.3870268870824498</v>
      </c>
      <c r="AO90">
        <v>-76.762973112908398</v>
      </c>
      <c r="AP90">
        <v>0</v>
      </c>
      <c r="AQ90">
        <v>54517</v>
      </c>
      <c r="AR90">
        <v>10.446833609339601</v>
      </c>
      <c r="AS90">
        <v>1073.43130877925</v>
      </c>
      <c r="AT90">
        <v>-6.8472087311179597E-2</v>
      </c>
      <c r="AU90">
        <v>-7.6335205680541501E-2</v>
      </c>
      <c r="AX90">
        <v>9.3437999999999993E-3</v>
      </c>
      <c r="AY90">
        <v>7.1916999999999997E-3</v>
      </c>
      <c r="AZ90">
        <v>30239</v>
      </c>
      <c r="BA90">
        <f t="shared" si="16"/>
        <v>9.3437999999999999</v>
      </c>
      <c r="BB90">
        <f t="shared" si="16"/>
        <v>7.1917</v>
      </c>
      <c r="BC90">
        <f t="shared" si="17"/>
        <v>0.76967614889017322</v>
      </c>
      <c r="BD90">
        <f t="shared" si="18"/>
        <v>8.0597262023938221</v>
      </c>
      <c r="BF90" s="2">
        <v>9.3807999999999999E-3</v>
      </c>
      <c r="BG90" s="2">
        <v>7.2103000000000002E-3</v>
      </c>
      <c r="BH90">
        <v>29699</v>
      </c>
      <c r="BI90">
        <f t="shared" si="19"/>
        <v>9.3808000000000007</v>
      </c>
      <c r="BJ90">
        <f t="shared" si="20"/>
        <v>7.2103000000000002</v>
      </c>
      <c r="BK90">
        <f t="shared" si="21"/>
        <v>0.76862314514753538</v>
      </c>
      <c r="BL90">
        <f t="shared" si="22"/>
        <v>8.0846842203167437</v>
      </c>
      <c r="BN90">
        <f t="shared" si="25"/>
        <v>82</v>
      </c>
      <c r="BO90" s="2">
        <v>-7.9126294275436095E-12</v>
      </c>
      <c r="BP90">
        <v>-72.906934987696204</v>
      </c>
      <c r="BQ90">
        <v>0</v>
      </c>
      <c r="BR90">
        <v>54500</v>
      </c>
      <c r="BS90">
        <v>11.2430650490591</v>
      </c>
      <c r="BT90">
        <v>1218.56973576731</v>
      </c>
      <c r="BU90">
        <v>-0.33531669016414201</v>
      </c>
      <c r="BV90">
        <v>0.185205932982833</v>
      </c>
      <c r="CC90">
        <v>9.2101026848431999</v>
      </c>
      <c r="CD90">
        <v>-74.939897315147604</v>
      </c>
      <c r="CE90">
        <v>0</v>
      </c>
      <c r="CF90">
        <v>54500</v>
      </c>
      <c r="CG90">
        <v>13.025053216536399</v>
      </c>
      <c r="CH90">
        <v>1270.67910794933</v>
      </c>
      <c r="CI90">
        <v>-0.47075793260381699</v>
      </c>
      <c r="CJ90">
        <v>0.21252559043600699</v>
      </c>
      <c r="DK90" s="11"/>
      <c r="EI90" s="11"/>
      <c r="FG90" s="11"/>
      <c r="GE90" s="11"/>
    </row>
    <row r="91" spans="1:187" x14ac:dyDescent="0.25">
      <c r="A91">
        <f t="shared" si="23"/>
        <v>83</v>
      </c>
      <c r="B91" s="2">
        <v>-8.0127690506998003E-12</v>
      </c>
      <c r="C91">
        <v>-73.828783006447907</v>
      </c>
      <c r="D91">
        <v>0</v>
      </c>
      <c r="E91">
        <v>54884</v>
      </c>
      <c r="F91">
        <v>10.321216993552</v>
      </c>
      <c r="G91">
        <v>1075.76381998286</v>
      </c>
      <c r="H91">
        <v>-0.36531749289460702</v>
      </c>
      <c r="I91">
        <v>-0.243459301895464</v>
      </c>
      <c r="P91">
        <v>8.0781181132762203</v>
      </c>
      <c r="Q91">
        <v>-76.071881886714607</v>
      </c>
      <c r="R91">
        <v>0</v>
      </c>
      <c r="S91">
        <v>54884</v>
      </c>
      <c r="T91">
        <v>11.424184194259899</v>
      </c>
      <c r="U91">
        <v>1147.1666066837099</v>
      </c>
      <c r="V91">
        <v>-0.20393184550836899</v>
      </c>
      <c r="W91">
        <v>0.17179779459394201</v>
      </c>
      <c r="Y91">
        <f t="shared" si="24"/>
        <v>83</v>
      </c>
      <c r="Z91" s="2">
        <v>-8.0914279183136301E-12</v>
      </c>
      <c r="AA91">
        <v>-74.552290882189098</v>
      </c>
      <c r="AB91">
        <v>0</v>
      </c>
      <c r="AC91">
        <v>54907</v>
      </c>
      <c r="AD91">
        <v>9.5977091178108402</v>
      </c>
      <c r="AE91">
        <v>1021.31940130947</v>
      </c>
      <c r="AF91">
        <v>-0.20792935280764299</v>
      </c>
      <c r="AG91">
        <v>-7.26000602725793E-2</v>
      </c>
      <c r="AN91">
        <v>7.4444980878952496</v>
      </c>
      <c r="AO91">
        <v>-76.705501912095599</v>
      </c>
      <c r="AP91">
        <v>0</v>
      </c>
      <c r="AQ91">
        <v>54907</v>
      </c>
      <c r="AR91">
        <v>10.528110160974901</v>
      </c>
      <c r="AS91">
        <v>1079.6159282624601</v>
      </c>
      <c r="AT91">
        <v>0.15127532817803599</v>
      </c>
      <c r="AU91">
        <v>6.8284424044724706E-2</v>
      </c>
      <c r="AX91">
        <v>9.3907000000000001E-3</v>
      </c>
      <c r="AY91">
        <v>7.2240000000000004E-3</v>
      </c>
      <c r="AZ91">
        <v>30478</v>
      </c>
      <c r="BA91">
        <f t="shared" si="16"/>
        <v>9.3907000000000007</v>
      </c>
      <c r="BB91">
        <f t="shared" si="16"/>
        <v>7.2240000000000002</v>
      </c>
      <c r="BC91">
        <f t="shared" si="17"/>
        <v>0.76927172628238571</v>
      </c>
      <c r="BD91">
        <f t="shared" si="18"/>
        <v>8.0975073564695723</v>
      </c>
      <c r="BF91" s="2">
        <v>9.3930999999999997E-3</v>
      </c>
      <c r="BG91" s="2">
        <v>7.2185000000000001E-3</v>
      </c>
      <c r="BH91">
        <v>30000</v>
      </c>
      <c r="BI91">
        <f t="shared" si="19"/>
        <v>9.3931000000000004</v>
      </c>
      <c r="BJ91">
        <f t="shared" si="20"/>
        <v>7.2184999999999997</v>
      </c>
      <c r="BK91">
        <f t="shared" si="21"/>
        <v>0.76848963600941111</v>
      </c>
      <c r="BL91">
        <f t="shared" si="22"/>
        <v>8.0944007497317649</v>
      </c>
      <c r="BN91">
        <f t="shared" si="25"/>
        <v>83</v>
      </c>
      <c r="BO91" s="2">
        <v>-7.8983179588667992E-12</v>
      </c>
      <c r="BP91">
        <v>-72.775269660120898</v>
      </c>
      <c r="BQ91">
        <v>0</v>
      </c>
      <c r="BR91">
        <v>54890</v>
      </c>
      <c r="BS91">
        <v>11.3747303766343</v>
      </c>
      <c r="BT91">
        <v>1231.93746467346</v>
      </c>
      <c r="BU91">
        <v>-0.15009637514319299</v>
      </c>
      <c r="BV91">
        <v>0.208850500518308</v>
      </c>
      <c r="CC91">
        <v>9.3292455708477195</v>
      </c>
      <c r="CD91">
        <v>-74.820754429143093</v>
      </c>
      <c r="CE91">
        <v>0</v>
      </c>
      <c r="CF91">
        <v>54890</v>
      </c>
      <c r="CG91">
        <v>13.1935467017843</v>
      </c>
      <c r="CH91">
        <v>1284.40280812073</v>
      </c>
      <c r="CI91">
        <v>-0.230389848596177</v>
      </c>
      <c r="CJ91">
        <v>0.26171402497305901</v>
      </c>
      <c r="DK91" s="11"/>
      <c r="EI91" s="11"/>
      <c r="FG91" s="11"/>
      <c r="GE91" s="11"/>
    </row>
    <row r="92" spans="1:187" x14ac:dyDescent="0.25">
      <c r="A92">
        <f t="shared" si="23"/>
        <v>84</v>
      </c>
      <c r="B92" s="2">
        <v>-8.0103024907574006E-12</v>
      </c>
      <c r="C92">
        <v>-73.805686052656398</v>
      </c>
      <c r="D92">
        <v>0</v>
      </c>
      <c r="E92">
        <v>54984</v>
      </c>
      <c r="F92">
        <v>10.344313947343499</v>
      </c>
      <c r="G92">
        <v>1077.2</v>
      </c>
      <c r="H92">
        <v>-0.36395596439143602</v>
      </c>
      <c r="I92">
        <v>-0.37584214386075099</v>
      </c>
      <c r="P92">
        <v>8.0985373486977394</v>
      </c>
      <c r="Q92">
        <v>-76.051462651293093</v>
      </c>
      <c r="R92">
        <v>0</v>
      </c>
      <c r="S92">
        <v>54984</v>
      </c>
      <c r="T92">
        <v>11.4530613539263</v>
      </c>
      <c r="U92">
        <v>1149.13779831852</v>
      </c>
      <c r="V92">
        <v>-0.724717301292361</v>
      </c>
      <c r="W92">
        <v>0.116835765020417</v>
      </c>
      <c r="Y92">
        <f t="shared" si="24"/>
        <v>84</v>
      </c>
      <c r="Z92" s="2">
        <v>-8.08950345945747E-12</v>
      </c>
      <c r="AA92">
        <v>-74.534730767404895</v>
      </c>
      <c r="AB92">
        <v>0</v>
      </c>
      <c r="AC92">
        <v>55007</v>
      </c>
      <c r="AD92">
        <v>9.6152692325950895</v>
      </c>
      <c r="AE92">
        <v>1022.4193759534</v>
      </c>
      <c r="AF92">
        <v>-0.53039715351695604</v>
      </c>
      <c r="AG92">
        <v>5.9995626736711903E-2</v>
      </c>
      <c r="AN92">
        <v>7.4594921623899904</v>
      </c>
      <c r="AO92">
        <v>-76.690507837600805</v>
      </c>
      <c r="AP92">
        <v>0</v>
      </c>
      <c r="AQ92">
        <v>55007</v>
      </c>
      <c r="AR92">
        <v>10.549314984480599</v>
      </c>
      <c r="AS92">
        <v>1081.3005786367801</v>
      </c>
      <c r="AT92">
        <v>0.28147940310521102</v>
      </c>
      <c r="AU92">
        <v>5.3238710544289601E-2</v>
      </c>
      <c r="AX92">
        <v>9.4377999999999997E-3</v>
      </c>
      <c r="AY92">
        <v>7.2564999999999999E-3</v>
      </c>
      <c r="AZ92">
        <v>30716</v>
      </c>
      <c r="BA92">
        <f t="shared" si="16"/>
        <v>9.4377999999999993</v>
      </c>
      <c r="BB92">
        <f t="shared" si="16"/>
        <v>7.2565</v>
      </c>
      <c r="BC92">
        <f t="shared" si="17"/>
        <v>0.76887622115323495</v>
      </c>
      <c r="BD92">
        <f t="shared" si="18"/>
        <v>8.1354919301839885</v>
      </c>
      <c r="BF92" s="2">
        <v>9.4400999999999999E-3</v>
      </c>
      <c r="BG92" s="2">
        <v>7.2502E-3</v>
      </c>
      <c r="BH92">
        <v>30223</v>
      </c>
      <c r="BI92">
        <f t="shared" si="19"/>
        <v>9.4400999999999993</v>
      </c>
      <c r="BJ92">
        <f t="shared" si="20"/>
        <v>7.2502000000000004</v>
      </c>
      <c r="BK92">
        <f t="shared" si="21"/>
        <v>0.76802152519570777</v>
      </c>
      <c r="BL92">
        <f t="shared" si="22"/>
        <v>8.1317860645470326</v>
      </c>
      <c r="BN92">
        <f t="shared" si="25"/>
        <v>84</v>
      </c>
      <c r="BO92" s="2">
        <v>-7.8945368037902593E-12</v>
      </c>
      <c r="BP92">
        <v>-72.740486272950093</v>
      </c>
      <c r="BQ92">
        <v>0</v>
      </c>
      <c r="BR92">
        <v>54990</v>
      </c>
      <c r="BS92">
        <v>11.4095137638051</v>
      </c>
      <c r="BT92">
        <v>1235.86632135324</v>
      </c>
      <c r="BU92">
        <v>-0.34504962577387599</v>
      </c>
      <c r="BV92">
        <v>0.17208772728434801</v>
      </c>
      <c r="CC92">
        <v>9.3605851876211794</v>
      </c>
      <c r="CD92">
        <v>-74.7894148123696</v>
      </c>
      <c r="CE92">
        <v>0</v>
      </c>
      <c r="CF92">
        <v>54990</v>
      </c>
      <c r="CG92">
        <v>13.2378676128649</v>
      </c>
      <c r="CH92">
        <v>1288.4858170668799</v>
      </c>
      <c r="CI92">
        <v>-0.15222180132673399</v>
      </c>
      <c r="CJ92">
        <v>0.24908901073126999</v>
      </c>
      <c r="DK92" s="11"/>
      <c r="EI92" s="11"/>
      <c r="FG92" s="11"/>
      <c r="GE92" s="11"/>
    </row>
    <row r="93" spans="1:187" x14ac:dyDescent="0.25">
      <c r="A93">
        <f t="shared" si="23"/>
        <v>85</v>
      </c>
      <c r="B93" s="2">
        <v>-8.0100043351599703E-12</v>
      </c>
      <c r="C93">
        <v>-73.803366222273098</v>
      </c>
      <c r="D93">
        <v>0</v>
      </c>
      <c r="E93">
        <v>54994</v>
      </c>
      <c r="F93">
        <v>10.346633777726799</v>
      </c>
      <c r="G93">
        <v>598.71457812058497</v>
      </c>
      <c r="H93">
        <v>-0.25916380429729402</v>
      </c>
      <c r="I93">
        <v>-0.20514663813095099</v>
      </c>
      <c r="P93">
        <v>8.1005901026417497</v>
      </c>
      <c r="Q93">
        <v>-76.049409897349094</v>
      </c>
      <c r="R93">
        <v>0</v>
      </c>
      <c r="S93">
        <v>54994</v>
      </c>
      <c r="T93">
        <v>11.455964386394101</v>
      </c>
      <c r="U93">
        <v>638.62498285182903</v>
      </c>
      <c r="V93">
        <v>-0.37798073717063102</v>
      </c>
      <c r="W93">
        <v>0.13649974313872401</v>
      </c>
      <c r="Y93">
        <f t="shared" si="24"/>
        <v>85</v>
      </c>
      <c r="Z93" s="2">
        <v>-8.0893137240772801E-12</v>
      </c>
      <c r="AA93">
        <v>-74.532969400028193</v>
      </c>
      <c r="AB93">
        <v>0</v>
      </c>
      <c r="AC93">
        <v>55017</v>
      </c>
      <c r="AD93">
        <v>9.6170305999717502</v>
      </c>
      <c r="AE93">
        <v>568.19324797999298</v>
      </c>
      <c r="AF93">
        <v>-0.35501613519596698</v>
      </c>
      <c r="AG93">
        <v>5.31358365152893E-3</v>
      </c>
      <c r="AN93">
        <v>7.4609982958266103</v>
      </c>
      <c r="AO93">
        <v>-76.689001704164198</v>
      </c>
      <c r="AP93">
        <v>0</v>
      </c>
      <c r="AQ93">
        <v>55017</v>
      </c>
      <c r="AR93">
        <v>10.5514449788134</v>
      </c>
      <c r="AS93">
        <v>600.74675119604899</v>
      </c>
      <c r="AT93">
        <v>-1.34204809697699E-2</v>
      </c>
      <c r="AU93">
        <v>-1.9997120201498299E-4</v>
      </c>
      <c r="AX93">
        <v>9.4850000000000004E-3</v>
      </c>
      <c r="AY93">
        <v>7.2890000000000003E-3</v>
      </c>
      <c r="AZ93">
        <v>30953</v>
      </c>
      <c r="BA93">
        <f t="shared" si="16"/>
        <v>9.4850000000000012</v>
      </c>
      <c r="BB93">
        <f t="shared" si="16"/>
        <v>7.2890000000000006</v>
      </c>
      <c r="BC93">
        <f t="shared" si="17"/>
        <v>0.76847654190827619</v>
      </c>
      <c r="BD93">
        <f t="shared" si="18"/>
        <v>8.1735070063719011</v>
      </c>
      <c r="BF93" s="2">
        <v>9.4874999999999994E-3</v>
      </c>
      <c r="BG93" s="2">
        <v>7.2820000000000003E-3</v>
      </c>
      <c r="BH93">
        <v>30445</v>
      </c>
      <c r="BI93">
        <f t="shared" si="19"/>
        <v>9.4874999999999989</v>
      </c>
      <c r="BJ93">
        <f t="shared" si="20"/>
        <v>7.282</v>
      </c>
      <c r="BK93">
        <f t="shared" si="21"/>
        <v>0.76753623188405806</v>
      </c>
      <c r="BL93">
        <f t="shared" si="22"/>
        <v>8.169367569275213</v>
      </c>
      <c r="BN93">
        <f t="shared" si="25"/>
        <v>85</v>
      </c>
      <c r="BO93" s="2">
        <v>-7.8941708855570503E-12</v>
      </c>
      <c r="BP93">
        <v>-72.737116200128597</v>
      </c>
      <c r="BQ93">
        <v>0</v>
      </c>
      <c r="BR93">
        <v>55000</v>
      </c>
      <c r="BS93">
        <v>11.412883836626699</v>
      </c>
      <c r="BT93">
        <v>686.19652855034496</v>
      </c>
      <c r="BU93">
        <v>-0.21434046174424101</v>
      </c>
      <c r="BV93">
        <v>0.30975564422752899</v>
      </c>
      <c r="CC93">
        <v>9.3636845177533203</v>
      </c>
      <c r="CD93">
        <v>-74.786315482237498</v>
      </c>
      <c r="CE93">
        <v>0</v>
      </c>
      <c r="CF93">
        <v>55000</v>
      </c>
      <c r="CG93">
        <v>13.242250727571999</v>
      </c>
      <c r="CH93">
        <v>716.34106030913904</v>
      </c>
      <c r="CI93">
        <v>4.7457053429132999E-2</v>
      </c>
      <c r="CJ93">
        <v>9.4722098657714401E-2</v>
      </c>
      <c r="DK93" s="11"/>
      <c r="EI93" s="11"/>
      <c r="FG93" s="11"/>
      <c r="GE93" s="11"/>
    </row>
    <row r="94" spans="1:187" x14ac:dyDescent="0.25">
      <c r="A94">
        <f t="shared" si="23"/>
        <v>86</v>
      </c>
      <c r="B94" s="2">
        <v>-8.0099772301056501E-12</v>
      </c>
      <c r="C94">
        <v>-73.802900340173395</v>
      </c>
      <c r="D94">
        <v>0</v>
      </c>
      <c r="E94">
        <v>55004</v>
      </c>
      <c r="F94">
        <v>10.347099659826499</v>
      </c>
      <c r="G94">
        <v>598.74457818402198</v>
      </c>
      <c r="H94">
        <v>-0.26849289962555301</v>
      </c>
      <c r="I94">
        <v>-0.19299994792405401</v>
      </c>
      <c r="P94">
        <v>8.1009956095545306</v>
      </c>
      <c r="Q94">
        <v>-76.049004390436295</v>
      </c>
      <c r="R94">
        <v>0</v>
      </c>
      <c r="S94">
        <v>55004</v>
      </c>
      <c r="T94">
        <v>11.456537859769799</v>
      </c>
      <c r="U94">
        <v>638.47286753013896</v>
      </c>
      <c r="V94">
        <v>-0.31929433487796999</v>
      </c>
      <c r="W94">
        <v>0.15290544808757101</v>
      </c>
      <c r="Y94">
        <f t="shared" si="24"/>
        <v>86</v>
      </c>
      <c r="Z94" s="2">
        <v>-8.0892595139686607E-12</v>
      </c>
      <c r="AA94">
        <v>-74.532467415686597</v>
      </c>
      <c r="AB94">
        <v>0</v>
      </c>
      <c r="AC94">
        <v>55027</v>
      </c>
      <c r="AD94">
        <v>9.6175325843133503</v>
      </c>
      <c r="AE94">
        <v>568.313560868541</v>
      </c>
      <c r="AF94">
        <v>-0.37051700509635899</v>
      </c>
      <c r="AG94">
        <v>-5.8150680301461199E-2</v>
      </c>
      <c r="AN94">
        <v>7.4614207071522696</v>
      </c>
      <c r="AO94">
        <v>-76.688579292838597</v>
      </c>
      <c r="AP94">
        <v>0</v>
      </c>
      <c r="AQ94">
        <v>55027</v>
      </c>
      <c r="AR94">
        <v>10.552042358639101</v>
      </c>
      <c r="AS94">
        <v>600.75449595595398</v>
      </c>
      <c r="AT94">
        <v>9.6417521454977603E-2</v>
      </c>
      <c r="AU94">
        <v>3.18049495915032E-2</v>
      </c>
      <c r="AX94">
        <v>9.5326000000000004E-3</v>
      </c>
      <c r="AY94">
        <v>7.3217999999999998E-3</v>
      </c>
      <c r="AZ94">
        <v>31190</v>
      </c>
      <c r="BA94">
        <f t="shared" si="16"/>
        <v>9.5326000000000004</v>
      </c>
      <c r="BB94">
        <f t="shared" si="16"/>
        <v>7.3217999999999996</v>
      </c>
      <c r="BC94">
        <f t="shared" si="17"/>
        <v>0.76808006210267921</v>
      </c>
      <c r="BD94">
        <f t="shared" si="18"/>
        <v>8.2118600281369858</v>
      </c>
      <c r="BF94" s="2">
        <v>9.5350000000000001E-3</v>
      </c>
      <c r="BG94" s="2">
        <v>7.3138999999999999E-3</v>
      </c>
      <c r="BH94">
        <v>30665</v>
      </c>
      <c r="BI94">
        <f t="shared" si="19"/>
        <v>9.5350000000000001</v>
      </c>
      <c r="BJ94">
        <f t="shared" si="20"/>
        <v>7.3139000000000003</v>
      </c>
      <c r="BK94">
        <f t="shared" si="21"/>
        <v>0.76705820660723656</v>
      </c>
      <c r="BL94">
        <f t="shared" si="22"/>
        <v>8.2070493402694122</v>
      </c>
      <c r="BN94">
        <f t="shared" si="25"/>
        <v>86</v>
      </c>
      <c r="BO94" s="2">
        <v>-7.8941166754484195E-12</v>
      </c>
      <c r="BP94">
        <v>-72.736589269608501</v>
      </c>
      <c r="BQ94">
        <v>0</v>
      </c>
      <c r="BR94">
        <v>55010</v>
      </c>
      <c r="BS94">
        <v>11.4134107671468</v>
      </c>
      <c r="BT94">
        <v>685.95989641614005</v>
      </c>
      <c r="BU94">
        <v>-0.19474010409990899</v>
      </c>
      <c r="BV94">
        <v>0.39580621225993401</v>
      </c>
      <c r="CC94">
        <v>9.3642103276951296</v>
      </c>
      <c r="CD94">
        <v>-74.785789672295707</v>
      </c>
      <c r="CE94">
        <v>0</v>
      </c>
      <c r="CF94">
        <v>55010</v>
      </c>
      <c r="CG94">
        <v>13.242994335123001</v>
      </c>
      <c r="CH94">
        <v>716.02079855542001</v>
      </c>
      <c r="CI94">
        <v>-8.9665093193390596E-3</v>
      </c>
      <c r="CJ94">
        <v>7.8536341409084304E-2</v>
      </c>
      <c r="DK94" s="11"/>
      <c r="EI94" s="11"/>
      <c r="FG94" s="11"/>
      <c r="GE94" s="11"/>
    </row>
    <row r="95" spans="1:187" x14ac:dyDescent="0.25">
      <c r="A95">
        <f t="shared" si="23"/>
        <v>87</v>
      </c>
      <c r="B95" s="2">
        <v>-8.0049627950579095E-12</v>
      </c>
      <c r="C95">
        <v>-73.756768805012499</v>
      </c>
      <c r="D95">
        <v>0</v>
      </c>
      <c r="E95">
        <v>55994</v>
      </c>
      <c r="F95">
        <v>10.393231194987401</v>
      </c>
      <c r="G95">
        <v>599.55180541945299</v>
      </c>
      <c r="H95">
        <v>0.13621762984092001</v>
      </c>
      <c r="I95">
        <v>0.14888292872002001</v>
      </c>
      <c r="P95">
        <v>8.1411384139398901</v>
      </c>
      <c r="Q95">
        <v>-76.008861586050898</v>
      </c>
      <c r="R95">
        <v>0</v>
      </c>
      <c r="S95">
        <v>55994</v>
      </c>
      <c r="T95">
        <v>11.5133083581633</v>
      </c>
      <c r="U95">
        <v>640.78612156548297</v>
      </c>
      <c r="V95">
        <v>-5.60885124044685E-2</v>
      </c>
      <c r="W95">
        <v>-8.2166954261562702E-2</v>
      </c>
      <c r="Y95">
        <f t="shared" si="24"/>
        <v>87</v>
      </c>
      <c r="Z95" s="2">
        <v>-8.0838656081605405E-12</v>
      </c>
      <c r="AA95">
        <v>-74.482741799984595</v>
      </c>
      <c r="AB95">
        <v>0</v>
      </c>
      <c r="AC95">
        <v>56018</v>
      </c>
      <c r="AD95">
        <v>9.66725820001537</v>
      </c>
      <c r="AE95">
        <v>570.14193191263303</v>
      </c>
      <c r="AF95">
        <v>-0.376229742680185</v>
      </c>
      <c r="AG95">
        <v>1.24053565975783E-2</v>
      </c>
      <c r="AN95">
        <v>7.5032609329970104</v>
      </c>
      <c r="AO95">
        <v>-76.646739066993803</v>
      </c>
      <c r="AP95">
        <v>0</v>
      </c>
      <c r="AQ95">
        <v>56018</v>
      </c>
      <c r="AR95">
        <v>10.6112133734814</v>
      </c>
      <c r="AS95">
        <v>603.14339370355503</v>
      </c>
      <c r="AT95">
        <v>4.0926881958844002E-2</v>
      </c>
      <c r="AU95">
        <v>1.4349049552967699E-4</v>
      </c>
      <c r="AX95">
        <v>9.5803999999999993E-3</v>
      </c>
      <c r="AY95">
        <v>7.3546999999999996E-3</v>
      </c>
      <c r="AZ95">
        <v>31426</v>
      </c>
      <c r="BA95">
        <f t="shared" si="16"/>
        <v>9.5803999999999991</v>
      </c>
      <c r="BB95">
        <f t="shared" si="16"/>
        <v>7.3546999999999993</v>
      </c>
      <c r="BC95">
        <f t="shared" si="17"/>
        <v>0.76768193394847817</v>
      </c>
      <c r="BD95">
        <f t="shared" si="18"/>
        <v>8.2503459803526251</v>
      </c>
      <c r="BF95" s="2">
        <v>9.5829000000000001E-3</v>
      </c>
      <c r="BG95" s="2">
        <v>7.3458000000000004E-3</v>
      </c>
      <c r="BH95">
        <v>30884</v>
      </c>
      <c r="BI95">
        <f t="shared" si="19"/>
        <v>9.5829000000000004</v>
      </c>
      <c r="BJ95">
        <f t="shared" si="20"/>
        <v>7.3458000000000006</v>
      </c>
      <c r="BK95">
        <f t="shared" si="21"/>
        <v>0.76655292239301254</v>
      </c>
      <c r="BL95">
        <f t="shared" si="22"/>
        <v>8.2448562846447526</v>
      </c>
      <c r="BN95">
        <f t="shared" si="25"/>
        <v>87</v>
      </c>
      <c r="BO95" s="2">
        <v>-7.8867712057298302E-12</v>
      </c>
      <c r="BP95">
        <v>-72.669086920709802</v>
      </c>
      <c r="BQ95">
        <v>0</v>
      </c>
      <c r="BR95">
        <v>56000</v>
      </c>
      <c r="BS95">
        <v>11.4809131160455</v>
      </c>
      <c r="BT95">
        <v>690.11357579898299</v>
      </c>
      <c r="BU95">
        <v>-0.15405511227562799</v>
      </c>
      <c r="BV95">
        <v>0.22773913998301801</v>
      </c>
      <c r="CC95">
        <v>9.4244632668946</v>
      </c>
      <c r="CD95">
        <v>-74.725536733096206</v>
      </c>
      <c r="CE95">
        <v>0</v>
      </c>
      <c r="CF95">
        <v>56000</v>
      </c>
      <c r="CG95">
        <v>13.3282048589117</v>
      </c>
      <c r="CH95">
        <v>719.68515430191303</v>
      </c>
      <c r="CI95">
        <v>-6.26750297335186E-2</v>
      </c>
      <c r="CJ95">
        <v>4.6965703915295698E-2</v>
      </c>
      <c r="DK95" s="11"/>
      <c r="EI95" s="11"/>
      <c r="FG95" s="11"/>
      <c r="GE95" s="11"/>
    </row>
    <row r="96" spans="1:187" x14ac:dyDescent="0.25">
      <c r="A96">
        <f t="shared" si="23"/>
        <v>88</v>
      </c>
      <c r="B96" s="2">
        <v>-7.9998670448472293E-12</v>
      </c>
      <c r="C96">
        <v>-73.709983045167803</v>
      </c>
      <c r="D96">
        <v>0</v>
      </c>
      <c r="E96">
        <v>56995</v>
      </c>
      <c r="F96">
        <v>10.440016954832201</v>
      </c>
      <c r="G96">
        <v>601.908199598642</v>
      </c>
      <c r="H96">
        <v>-0.19780264294521799</v>
      </c>
      <c r="I96">
        <v>0.13410862581098301</v>
      </c>
      <c r="P96">
        <v>8.1820973326043394</v>
      </c>
      <c r="Q96">
        <v>-75.967902667386497</v>
      </c>
      <c r="R96">
        <v>0</v>
      </c>
      <c r="S96">
        <v>56995</v>
      </c>
      <c r="T96">
        <v>11.571233016438701</v>
      </c>
      <c r="U96">
        <v>643.42739749986004</v>
      </c>
      <c r="V96">
        <v>-0.32090945471572202</v>
      </c>
      <c r="W96">
        <v>0.15407893194319999</v>
      </c>
      <c r="Y96">
        <f t="shared" si="24"/>
        <v>88</v>
      </c>
      <c r="Z96" s="2">
        <v>-8.0783632821351798E-12</v>
      </c>
      <c r="AA96">
        <v>-74.432095795307305</v>
      </c>
      <c r="AB96">
        <v>0</v>
      </c>
      <c r="AC96">
        <v>57019</v>
      </c>
      <c r="AD96">
        <v>9.7179042046926192</v>
      </c>
      <c r="AE96">
        <v>572.02385276387395</v>
      </c>
      <c r="AF96">
        <v>-0.16638440553875899</v>
      </c>
      <c r="AG96">
        <v>-8.3444877324584093E-3</v>
      </c>
      <c r="AN96">
        <v>7.5459990921137798</v>
      </c>
      <c r="AO96">
        <v>-76.604000907876994</v>
      </c>
      <c r="AP96">
        <v>0</v>
      </c>
      <c r="AQ96">
        <v>57019</v>
      </c>
      <c r="AR96">
        <v>10.6716542577352</v>
      </c>
      <c r="AS96">
        <v>605.49088500980099</v>
      </c>
      <c r="AT96">
        <v>-2.27915648444512E-2</v>
      </c>
      <c r="AU96">
        <v>5.8973035903422504E-3</v>
      </c>
      <c r="AX96">
        <v>9.6284000000000005E-3</v>
      </c>
      <c r="AY96">
        <v>7.3873000000000003E-3</v>
      </c>
      <c r="AZ96">
        <v>31656</v>
      </c>
      <c r="BA96">
        <f t="shared" si="16"/>
        <v>9.628400000000001</v>
      </c>
      <c r="BB96">
        <f t="shared" si="16"/>
        <v>7.3873000000000006</v>
      </c>
      <c r="BC96">
        <f t="shared" si="17"/>
        <v>0.76724066303851102</v>
      </c>
      <c r="BD96">
        <f t="shared" si="18"/>
        <v>8.2886823216060765</v>
      </c>
      <c r="BF96" s="2">
        <v>9.6308999999999995E-3</v>
      </c>
      <c r="BG96" s="2">
        <v>7.3778000000000003E-3</v>
      </c>
      <c r="BH96">
        <v>31101</v>
      </c>
      <c r="BI96">
        <f t="shared" si="19"/>
        <v>9.6308999999999987</v>
      </c>
      <c r="BJ96">
        <f t="shared" si="20"/>
        <v>7.3778000000000006</v>
      </c>
      <c r="BK96">
        <f t="shared" si="21"/>
        <v>0.76605509350112677</v>
      </c>
      <c r="BL96">
        <f t="shared" si="22"/>
        <v>8.2827633016279645</v>
      </c>
      <c r="BN96">
        <f t="shared" si="25"/>
        <v>88</v>
      </c>
      <c r="BO96" s="2">
        <v>-7.8792360006310592E-12</v>
      </c>
      <c r="BP96">
        <v>-72.599670894385298</v>
      </c>
      <c r="BQ96">
        <v>0</v>
      </c>
      <c r="BR96">
        <v>57000</v>
      </c>
      <c r="BS96">
        <v>11.55032914237</v>
      </c>
      <c r="BT96">
        <v>694.55859413557596</v>
      </c>
      <c r="BU96">
        <v>-2.6418783495488301E-2</v>
      </c>
      <c r="BV96">
        <v>0.23800426694708701</v>
      </c>
      <c r="CC96">
        <v>9.4862462802499898</v>
      </c>
      <c r="CD96">
        <v>-74.663753719740797</v>
      </c>
      <c r="CE96">
        <v>0</v>
      </c>
      <c r="CF96">
        <v>57000</v>
      </c>
      <c r="CG96">
        <v>13.4155792343232</v>
      </c>
      <c r="CH96">
        <v>723.55987125387503</v>
      </c>
      <c r="CI96">
        <v>-7.6186082831358706E-2</v>
      </c>
      <c r="CJ96">
        <v>4.5787592561915301E-2</v>
      </c>
      <c r="DK96" s="11"/>
      <c r="EI96" s="11"/>
      <c r="FG96" s="11"/>
      <c r="GE96" s="11"/>
    </row>
    <row r="97" spans="1:187" x14ac:dyDescent="0.25">
      <c r="A97">
        <f t="shared" si="23"/>
        <v>89</v>
      </c>
      <c r="B97" s="2">
        <v>-7.9947441895822304E-12</v>
      </c>
      <c r="C97">
        <v>-73.662640459933797</v>
      </c>
      <c r="D97">
        <v>0</v>
      </c>
      <c r="E97">
        <v>57997</v>
      </c>
      <c r="F97">
        <v>10.4873595400661</v>
      </c>
      <c r="G97">
        <v>603.92179037434005</v>
      </c>
      <c r="H97">
        <v>-0.29337694761169802</v>
      </c>
      <c r="I97">
        <v>0.15195234439133701</v>
      </c>
      <c r="P97">
        <v>8.2235331230261295</v>
      </c>
      <c r="Q97">
        <v>-75.926466876964696</v>
      </c>
      <c r="R97">
        <v>0</v>
      </c>
      <c r="S97">
        <v>57997</v>
      </c>
      <c r="T97">
        <v>11.6298320732208</v>
      </c>
      <c r="U97">
        <v>645.62261457710702</v>
      </c>
      <c r="V97">
        <v>-0.24660904364130601</v>
      </c>
      <c r="W97">
        <v>0.142837452335627</v>
      </c>
      <c r="Y97">
        <f t="shared" si="24"/>
        <v>89</v>
      </c>
      <c r="Z97" s="2">
        <v>-8.07280674600119E-12</v>
      </c>
      <c r="AA97">
        <v>-74.38100483126</v>
      </c>
      <c r="AB97">
        <v>0</v>
      </c>
      <c r="AC97">
        <v>58020</v>
      </c>
      <c r="AD97">
        <v>9.7689951687399805</v>
      </c>
      <c r="AE97">
        <v>573.91343929349205</v>
      </c>
      <c r="AF97">
        <v>-0.126426519644113</v>
      </c>
      <c r="AG97">
        <v>-1.1034629502794E-2</v>
      </c>
      <c r="AN97">
        <v>7.5892224759328402</v>
      </c>
      <c r="AO97">
        <v>-76.560777524057997</v>
      </c>
      <c r="AP97">
        <v>0</v>
      </c>
      <c r="AQ97">
        <v>58020</v>
      </c>
      <c r="AR97">
        <v>10.7327813533438</v>
      </c>
      <c r="AS97">
        <v>607.97677229391797</v>
      </c>
      <c r="AT97">
        <v>-0.13865200614332701</v>
      </c>
      <c r="AU97">
        <v>3.9161173098785796E-3</v>
      </c>
      <c r="AX97">
        <v>9.6766999999999999E-3</v>
      </c>
      <c r="AY97">
        <v>7.4199000000000001E-3</v>
      </c>
      <c r="AZ97">
        <v>31884</v>
      </c>
      <c r="BA97">
        <f t="shared" si="16"/>
        <v>9.6767000000000003</v>
      </c>
      <c r="BB97">
        <f t="shared" si="16"/>
        <v>7.4199000000000002</v>
      </c>
      <c r="BC97">
        <f t="shared" si="17"/>
        <v>0.76677999731313362</v>
      </c>
      <c r="BD97">
        <f t="shared" si="18"/>
        <v>8.327112351869788</v>
      </c>
      <c r="BF97" s="2">
        <v>9.6792000000000007E-3</v>
      </c>
      <c r="BG97" s="2">
        <v>7.4098999999999996E-3</v>
      </c>
      <c r="BH97">
        <v>31317</v>
      </c>
      <c r="BI97">
        <f t="shared" si="19"/>
        <v>9.6791999999999998</v>
      </c>
      <c r="BJ97">
        <f t="shared" si="20"/>
        <v>7.4098999999999995</v>
      </c>
      <c r="BK97">
        <f t="shared" si="21"/>
        <v>0.76554880568642036</v>
      </c>
      <c r="BL97">
        <f t="shared" si="22"/>
        <v>8.3208339939114015</v>
      </c>
      <c r="BN97">
        <f t="shared" si="25"/>
        <v>89</v>
      </c>
      <c r="BO97" s="2">
        <v>-7.8715517177335698E-12</v>
      </c>
      <c r="BP97">
        <v>-72.528926941178298</v>
      </c>
      <c r="BQ97">
        <v>0</v>
      </c>
      <c r="BR97">
        <v>58000</v>
      </c>
      <c r="BS97">
        <v>11.621073095577</v>
      </c>
      <c r="BT97">
        <v>699.41713528836999</v>
      </c>
      <c r="BU97">
        <v>-0.19178069990582899</v>
      </c>
      <c r="BV97">
        <v>0.27268517869232001</v>
      </c>
      <c r="CC97">
        <v>9.5490187052956408</v>
      </c>
      <c r="CD97">
        <v>-74.600981294695202</v>
      </c>
      <c r="CE97">
        <v>0</v>
      </c>
      <c r="CF97">
        <v>58000</v>
      </c>
      <c r="CG97">
        <v>13.5043528491658</v>
      </c>
      <c r="CH97">
        <v>727.73797785091097</v>
      </c>
      <c r="CI97">
        <v>-6.7037515134627801E-2</v>
      </c>
      <c r="CJ97">
        <v>0.10774138697905999</v>
      </c>
      <c r="DK97" s="11"/>
      <c r="EI97" s="11"/>
      <c r="FG97" s="11"/>
      <c r="GE97" s="11"/>
    </row>
    <row r="98" spans="1:187" x14ac:dyDescent="0.25">
      <c r="A98">
        <f t="shared" si="23"/>
        <v>90</v>
      </c>
      <c r="B98" s="2">
        <v>-7.9895671242086105E-12</v>
      </c>
      <c r="C98">
        <v>-73.614826298725305</v>
      </c>
      <c r="D98">
        <v>0</v>
      </c>
      <c r="E98">
        <v>58999</v>
      </c>
      <c r="F98">
        <v>10.535173701274701</v>
      </c>
      <c r="G98">
        <v>606.01110393230795</v>
      </c>
      <c r="H98">
        <v>-0.267723956577954</v>
      </c>
      <c r="I98">
        <v>0.15868130956669699</v>
      </c>
      <c r="P98">
        <v>8.2653772225486204</v>
      </c>
      <c r="Q98">
        <v>-75.884622777442203</v>
      </c>
      <c r="R98">
        <v>0</v>
      </c>
      <c r="S98">
        <v>58999</v>
      </c>
      <c r="T98">
        <v>11.6890085662708</v>
      </c>
      <c r="U98">
        <v>648.17879304889902</v>
      </c>
      <c r="V98">
        <v>-5.4333138904450698E-2</v>
      </c>
      <c r="W98">
        <v>0.12924850943617999</v>
      </c>
      <c r="Y98">
        <f t="shared" si="24"/>
        <v>90</v>
      </c>
      <c r="Z98" s="2">
        <v>-8.0671959997585807E-12</v>
      </c>
      <c r="AA98">
        <v>-74.329458631776006</v>
      </c>
      <c r="AB98">
        <v>0</v>
      </c>
      <c r="AC98">
        <v>59013</v>
      </c>
      <c r="AD98">
        <v>9.8205413682239904</v>
      </c>
      <c r="AE98">
        <v>575.67503416395402</v>
      </c>
      <c r="AF98">
        <v>0.20078980661816201</v>
      </c>
      <c r="AG98">
        <v>7.6062216070541394E-2</v>
      </c>
      <c r="AN98">
        <v>7.63296213209067</v>
      </c>
      <c r="AO98">
        <v>-76.5170378679001</v>
      </c>
      <c r="AP98">
        <v>0</v>
      </c>
      <c r="AQ98">
        <v>59013</v>
      </c>
      <c r="AR98">
        <v>10.794638568295801</v>
      </c>
      <c r="AS98">
        <v>610.573646903959</v>
      </c>
      <c r="AT98">
        <v>0.11224528637348299</v>
      </c>
      <c r="AU98">
        <v>-0.21279974727568099</v>
      </c>
      <c r="AX98">
        <v>9.7252999999999992E-3</v>
      </c>
      <c r="AY98">
        <v>7.4524999999999999E-3</v>
      </c>
      <c r="AZ98">
        <v>32110</v>
      </c>
      <c r="BA98">
        <f t="shared" si="16"/>
        <v>9.7252999999999989</v>
      </c>
      <c r="BB98">
        <f t="shared" si="16"/>
        <v>7.4524999999999997</v>
      </c>
      <c r="BC98">
        <f t="shared" si="17"/>
        <v>0.7663002683721839</v>
      </c>
      <c r="BD98">
        <f t="shared" si="18"/>
        <v>8.3656357760910556</v>
      </c>
      <c r="BF98" s="2">
        <v>9.7275999999999994E-3</v>
      </c>
      <c r="BG98" s="2">
        <v>7.4419999999999998E-3</v>
      </c>
      <c r="BH98">
        <v>31531</v>
      </c>
      <c r="BI98">
        <f t="shared" si="19"/>
        <v>9.7275999999999989</v>
      </c>
      <c r="BJ98">
        <f t="shared" si="20"/>
        <v>7.4420000000000002</v>
      </c>
      <c r="BK98">
        <f t="shared" si="21"/>
        <v>0.76503968090793217</v>
      </c>
      <c r="BL98">
        <f t="shared" si="22"/>
        <v>8.3589338934996658</v>
      </c>
      <c r="BN98">
        <f t="shared" si="25"/>
        <v>90</v>
      </c>
      <c r="BO98" s="2">
        <v>-7.8637183570373604E-12</v>
      </c>
      <c r="BP98">
        <v>-72.4567209256806</v>
      </c>
      <c r="BQ98">
        <v>0</v>
      </c>
      <c r="BR98">
        <v>59000</v>
      </c>
      <c r="BS98">
        <v>11.6932791110747</v>
      </c>
      <c r="BT98">
        <v>704.58713528660201</v>
      </c>
      <c r="BU98">
        <v>-0.27021669914019097</v>
      </c>
      <c r="BV98">
        <v>0.20753636230317599</v>
      </c>
      <c r="CC98">
        <v>9.61290856489547</v>
      </c>
      <c r="CD98">
        <v>-74.537091435095306</v>
      </c>
      <c r="CE98">
        <v>0</v>
      </c>
      <c r="CF98">
        <v>59000</v>
      </c>
      <c r="CG98">
        <v>13.59470675511</v>
      </c>
      <c r="CH98">
        <v>731.97372640547997</v>
      </c>
      <c r="CI98">
        <v>-0.17091286619043899</v>
      </c>
      <c r="CJ98">
        <v>0.14770274315342599</v>
      </c>
      <c r="DK98" s="11"/>
      <c r="EI98" s="11"/>
      <c r="FG98" s="11"/>
      <c r="GE98" s="11"/>
    </row>
    <row r="99" spans="1:187" x14ac:dyDescent="0.25">
      <c r="A99">
        <f t="shared" si="23"/>
        <v>91</v>
      </c>
      <c r="B99" s="2">
        <v>-7.9843629537806801E-12</v>
      </c>
      <c r="C99">
        <v>-73.567001994182903</v>
      </c>
      <c r="D99">
        <v>0</v>
      </c>
      <c r="E99">
        <v>59982</v>
      </c>
      <c r="F99">
        <v>10.582998005817</v>
      </c>
      <c r="G99">
        <v>608.07356012604203</v>
      </c>
      <c r="H99">
        <v>-0.20723469928445901</v>
      </c>
      <c r="I99">
        <v>8.9361200450404493E-2</v>
      </c>
      <c r="P99">
        <v>8.3072702812999406</v>
      </c>
      <c r="Q99">
        <v>-75.842729718690904</v>
      </c>
      <c r="R99">
        <v>0</v>
      </c>
      <c r="S99">
        <v>59982</v>
      </c>
      <c r="T99">
        <v>11.7482542981262</v>
      </c>
      <c r="U99">
        <v>650.61791471820504</v>
      </c>
      <c r="V99">
        <v>-8.7253762342872104E-2</v>
      </c>
      <c r="W99">
        <v>0.10686110058791599</v>
      </c>
      <c r="Y99">
        <f t="shared" si="24"/>
        <v>91</v>
      </c>
      <c r="Z99" s="2">
        <v>-8.0616394636245893E-12</v>
      </c>
      <c r="AA99">
        <v>-74.278016702522294</v>
      </c>
      <c r="AB99">
        <v>0</v>
      </c>
      <c r="AC99">
        <v>60000</v>
      </c>
      <c r="AD99">
        <v>9.8719832974776498</v>
      </c>
      <c r="AE99">
        <v>577.54040502546502</v>
      </c>
      <c r="AF99">
        <v>-6.09236074866727E-2</v>
      </c>
      <c r="AG99">
        <v>9.4154007095139505E-2</v>
      </c>
      <c r="AN99">
        <v>7.6767932283792</v>
      </c>
      <c r="AO99">
        <v>-76.473206771611601</v>
      </c>
      <c r="AP99">
        <v>0</v>
      </c>
      <c r="AQ99">
        <v>60000</v>
      </c>
      <c r="AR99">
        <v>10.8566250991207</v>
      </c>
      <c r="AS99">
        <v>613.20894104326999</v>
      </c>
      <c r="AT99">
        <v>0.30004115936126102</v>
      </c>
      <c r="AU99">
        <v>-0.104044210741164</v>
      </c>
      <c r="AX99">
        <v>9.7739999999999997E-3</v>
      </c>
      <c r="AY99">
        <v>7.4852E-3</v>
      </c>
      <c r="AZ99">
        <v>32334</v>
      </c>
      <c r="BA99">
        <f t="shared" si="16"/>
        <v>9.7739999999999991</v>
      </c>
      <c r="BB99">
        <f t="shared" si="16"/>
        <v>7.4851999999999999</v>
      </c>
      <c r="BC99">
        <f t="shared" si="17"/>
        <v>0.76582770615919793</v>
      </c>
      <c r="BD99">
        <f t="shared" si="18"/>
        <v>8.4042594890740059</v>
      </c>
      <c r="BF99" s="2">
        <v>9.7763999999999993E-3</v>
      </c>
      <c r="BG99" s="2">
        <v>7.4742000000000003E-3</v>
      </c>
      <c r="BH99">
        <v>31744</v>
      </c>
      <c r="BI99">
        <f t="shared" si="19"/>
        <v>9.7763999999999989</v>
      </c>
      <c r="BJ99">
        <f t="shared" si="20"/>
        <v>7.4742000000000006</v>
      </c>
      <c r="BK99">
        <f t="shared" si="21"/>
        <v>0.76451454523137363</v>
      </c>
      <c r="BL99">
        <f t="shared" si="22"/>
        <v>8.3972288769226946</v>
      </c>
      <c r="BN99">
        <f t="shared" si="25"/>
        <v>91</v>
      </c>
      <c r="BO99" s="2">
        <v>-7.8557765761238993E-12</v>
      </c>
      <c r="BP99">
        <v>-72.383755932346801</v>
      </c>
      <c r="BQ99">
        <v>0</v>
      </c>
      <c r="BR99">
        <v>59990</v>
      </c>
      <c r="BS99">
        <v>11.7662441044085</v>
      </c>
      <c r="BT99">
        <v>709.96305608222701</v>
      </c>
      <c r="BU99">
        <v>-0.36740721215448302</v>
      </c>
      <c r="BV99">
        <v>0.219002877257753</v>
      </c>
      <c r="CC99">
        <v>9.6773930472143999</v>
      </c>
      <c r="CD99">
        <v>-74.472606952776403</v>
      </c>
      <c r="CE99">
        <v>0</v>
      </c>
      <c r="CF99">
        <v>59990</v>
      </c>
      <c r="CG99">
        <v>13.685901584568001</v>
      </c>
      <c r="CH99">
        <v>736.27672931077996</v>
      </c>
      <c r="CI99">
        <v>-0.127704969347749</v>
      </c>
      <c r="CJ99">
        <v>0.17333155912006301</v>
      </c>
      <c r="DK99" s="11"/>
      <c r="EI99" s="11"/>
      <c r="FG99" s="11"/>
      <c r="GE99" s="11"/>
    </row>
    <row r="100" spans="1:187" x14ac:dyDescent="0.25">
      <c r="A100">
        <f t="shared" si="23"/>
        <v>92</v>
      </c>
      <c r="B100" s="2">
        <v>-7.9843087436720607E-12</v>
      </c>
      <c r="C100">
        <v>-73.566513973140303</v>
      </c>
      <c r="D100">
        <v>0</v>
      </c>
      <c r="E100">
        <v>59992</v>
      </c>
      <c r="F100">
        <v>10.5834860268596</v>
      </c>
      <c r="G100">
        <v>1094.48220063187</v>
      </c>
      <c r="H100">
        <v>-0.355554025941689</v>
      </c>
      <c r="I100">
        <v>0.205509319428819</v>
      </c>
      <c r="P100">
        <v>8.3076979277776797</v>
      </c>
      <c r="Q100">
        <v>-75.842302072213101</v>
      </c>
      <c r="R100">
        <v>0</v>
      </c>
      <c r="S100">
        <v>59992</v>
      </c>
      <c r="T100">
        <v>11.748859081574899</v>
      </c>
      <c r="U100">
        <v>1171.0590610167801</v>
      </c>
      <c r="V100">
        <v>-0.24417713137481201</v>
      </c>
      <c r="W100">
        <v>0.21231751491574299</v>
      </c>
      <c r="Y100">
        <f t="shared" si="24"/>
        <v>92</v>
      </c>
      <c r="Z100" s="2">
        <v>-8.0615852535159601E-12</v>
      </c>
      <c r="AA100">
        <v>-74.277492377085295</v>
      </c>
      <c r="AB100">
        <v>0</v>
      </c>
      <c r="AC100">
        <v>60010</v>
      </c>
      <c r="AD100">
        <v>9.8725076229147</v>
      </c>
      <c r="AE100">
        <v>1039.8</v>
      </c>
      <c r="AF100">
        <v>7.7049429443739395E-2</v>
      </c>
      <c r="AG100">
        <v>0.15950626976457499</v>
      </c>
      <c r="AN100">
        <v>7.6772413450554904</v>
      </c>
      <c r="AO100">
        <v>-76.472758654935305</v>
      </c>
      <c r="AP100">
        <v>0</v>
      </c>
      <c r="AQ100">
        <v>60010</v>
      </c>
      <c r="AR100">
        <v>10.857258831801801</v>
      </c>
      <c r="AS100">
        <v>1103.9378321035099</v>
      </c>
      <c r="AT100">
        <v>0.40762479676084501</v>
      </c>
      <c r="AU100">
        <v>-0.23036412845238599</v>
      </c>
      <c r="AX100">
        <v>9.8229000000000007E-3</v>
      </c>
      <c r="AY100">
        <v>7.5177999999999998E-3</v>
      </c>
      <c r="AZ100">
        <v>32556</v>
      </c>
      <c r="BA100">
        <f t="shared" si="16"/>
        <v>9.8229000000000006</v>
      </c>
      <c r="BB100">
        <f t="shared" si="16"/>
        <v>7.5178000000000003</v>
      </c>
      <c r="BC100">
        <f t="shared" si="17"/>
        <v>0.76533406631442846</v>
      </c>
      <c r="BD100">
        <f t="shared" si="18"/>
        <v>8.4428736653184178</v>
      </c>
      <c r="BF100" s="2">
        <v>9.8254999999999992E-3</v>
      </c>
      <c r="BG100" s="2">
        <v>7.5065000000000002E-3</v>
      </c>
      <c r="BH100">
        <v>31956</v>
      </c>
      <c r="BI100">
        <f t="shared" si="19"/>
        <v>9.8254999999999999</v>
      </c>
      <c r="BJ100">
        <f t="shared" si="20"/>
        <v>7.5065</v>
      </c>
      <c r="BK100">
        <f t="shared" si="21"/>
        <v>0.76398147676963002</v>
      </c>
      <c r="BL100">
        <f t="shared" si="22"/>
        <v>8.4356870092325771</v>
      </c>
      <c r="BN100">
        <f t="shared" si="25"/>
        <v>92</v>
      </c>
      <c r="BO100" s="2">
        <v>-7.8557223660152798E-12</v>
      </c>
      <c r="BP100">
        <v>-72.383277819186304</v>
      </c>
      <c r="BQ100">
        <v>0</v>
      </c>
      <c r="BR100">
        <v>60000</v>
      </c>
      <c r="BS100">
        <v>11.766722217569001</v>
      </c>
      <c r="BT100">
        <v>1278.06328809654</v>
      </c>
      <c r="BU100">
        <v>-0.44615069958379699</v>
      </c>
      <c r="BV100">
        <v>0.27331630326974199</v>
      </c>
      <c r="CC100">
        <v>9.6778832510492396</v>
      </c>
      <c r="CD100">
        <v>-74.472116748941602</v>
      </c>
      <c r="CE100">
        <v>0</v>
      </c>
      <c r="CF100">
        <v>60000</v>
      </c>
      <c r="CG100">
        <v>13.6865948374796</v>
      </c>
      <c r="CH100">
        <v>1325.49621836034</v>
      </c>
      <c r="CI100">
        <v>-0.33402246562973398</v>
      </c>
      <c r="CJ100">
        <v>0.30245466940087101</v>
      </c>
      <c r="DK100" s="11"/>
      <c r="EI100" s="11"/>
      <c r="FG100" s="11"/>
      <c r="GE100" s="11"/>
    </row>
    <row r="101" spans="1:187" x14ac:dyDescent="0.25">
      <c r="A101">
        <f t="shared" si="23"/>
        <v>93</v>
      </c>
      <c r="B101" s="2">
        <v>-7.9840376931289393E-12</v>
      </c>
      <c r="C101">
        <v>-73.5640792835176</v>
      </c>
      <c r="D101">
        <v>0</v>
      </c>
      <c r="E101">
        <v>60002</v>
      </c>
      <c r="F101">
        <v>10.585920716482301</v>
      </c>
      <c r="G101">
        <v>1094.8822074009399</v>
      </c>
      <c r="H101">
        <v>-0.35319130815334598</v>
      </c>
      <c r="I101">
        <v>0.21475951592614301</v>
      </c>
      <c r="P101">
        <v>8.3098755561228899</v>
      </c>
      <c r="Q101">
        <v>-75.840124443867893</v>
      </c>
      <c r="R101">
        <v>0</v>
      </c>
      <c r="S101">
        <v>60002</v>
      </c>
      <c r="T101">
        <v>11.7519387131145</v>
      </c>
      <c r="U101">
        <v>1171.35792259597</v>
      </c>
      <c r="V101">
        <v>-0.18416906998747601</v>
      </c>
      <c r="W101">
        <v>0.22475234262389701</v>
      </c>
      <c r="Y101">
        <f t="shared" si="24"/>
        <v>93</v>
      </c>
      <c r="Z101" s="2">
        <v>-8.0613413080271493E-12</v>
      </c>
      <c r="AA101">
        <v>-74.275640360776706</v>
      </c>
      <c r="AB101">
        <v>0</v>
      </c>
      <c r="AC101">
        <v>60020</v>
      </c>
      <c r="AD101">
        <v>9.8743596392232504</v>
      </c>
      <c r="AE101">
        <v>1039.8191871690699</v>
      </c>
      <c r="AF101">
        <v>7.0780566423922206E-2</v>
      </c>
      <c r="AG101">
        <v>0.16428816194897999</v>
      </c>
      <c r="AN101">
        <v>7.6788467972582302</v>
      </c>
      <c r="AO101">
        <v>-76.471153202732594</v>
      </c>
      <c r="AP101">
        <v>0</v>
      </c>
      <c r="AQ101">
        <v>60020</v>
      </c>
      <c r="AR101">
        <v>10.859529284080701</v>
      </c>
      <c r="AS101">
        <v>1103.9372094511</v>
      </c>
      <c r="AT101">
        <v>0.179138673663083</v>
      </c>
      <c r="AU101">
        <v>-0.22717993587886401</v>
      </c>
      <c r="AX101">
        <v>9.8721E-3</v>
      </c>
      <c r="AY101">
        <v>7.5504999999999999E-3</v>
      </c>
      <c r="AZ101">
        <v>32776</v>
      </c>
      <c r="BA101">
        <f t="shared" si="16"/>
        <v>9.8720999999999997</v>
      </c>
      <c r="BB101">
        <f t="shared" si="16"/>
        <v>7.5504999999999995</v>
      </c>
      <c r="BC101">
        <f t="shared" si="17"/>
        <v>0.76483220388772399</v>
      </c>
      <c r="BD101">
        <f t="shared" si="18"/>
        <v>8.4816514127730418</v>
      </c>
      <c r="BF101" s="2">
        <v>9.8746000000000007E-3</v>
      </c>
      <c r="BG101" s="2">
        <v>7.5389999999999997E-3</v>
      </c>
      <c r="BH101">
        <v>32167</v>
      </c>
      <c r="BI101">
        <f t="shared" si="19"/>
        <v>9.8746000000000009</v>
      </c>
      <c r="BJ101">
        <f t="shared" si="20"/>
        <v>7.5389999999999997</v>
      </c>
      <c r="BK101">
        <f t="shared" si="21"/>
        <v>0.763473963502319</v>
      </c>
      <c r="BL101">
        <f t="shared" si="22"/>
        <v>8.4742843308044637</v>
      </c>
      <c r="BN101">
        <f t="shared" si="25"/>
        <v>93</v>
      </c>
      <c r="BO101" s="2">
        <v>-7.8553428952549099E-12</v>
      </c>
      <c r="BP101">
        <v>-72.379550428944896</v>
      </c>
      <c r="BQ101">
        <v>0</v>
      </c>
      <c r="BR101">
        <v>60010</v>
      </c>
      <c r="BS101">
        <v>11.7704496078104</v>
      </c>
      <c r="BT101">
        <v>1278.9000000000001</v>
      </c>
      <c r="BU101">
        <v>-0.48317459260571199</v>
      </c>
      <c r="BV101">
        <v>0.31281077315681</v>
      </c>
      <c r="CC101">
        <v>9.6812431287567993</v>
      </c>
      <c r="CD101">
        <v>-74.468756871234007</v>
      </c>
      <c r="CE101">
        <v>0</v>
      </c>
      <c r="CF101">
        <v>60010</v>
      </c>
      <c r="CG101">
        <v>13.6913464221015</v>
      </c>
      <c r="CH101">
        <v>1325.9959388329801</v>
      </c>
      <c r="CI101">
        <v>-0.35951550726107401</v>
      </c>
      <c r="CJ101">
        <v>0.254310528243675</v>
      </c>
      <c r="DK101" s="11"/>
      <c r="EI101" s="11"/>
      <c r="FG101" s="11"/>
      <c r="GE101" s="11"/>
    </row>
    <row r="102" spans="1:187" x14ac:dyDescent="0.25">
      <c r="A102">
        <f t="shared" si="23"/>
        <v>94</v>
      </c>
      <c r="B102" s="2">
        <v>-7.9814085028606603E-12</v>
      </c>
      <c r="C102">
        <v>-73.539710598388396</v>
      </c>
      <c r="D102">
        <v>0</v>
      </c>
      <c r="E102">
        <v>60102</v>
      </c>
      <c r="F102">
        <v>10.610289401611499</v>
      </c>
      <c r="G102">
        <v>1096.8</v>
      </c>
      <c r="H102">
        <v>-0.43477190465293097</v>
      </c>
      <c r="I102">
        <v>0.19402589865773401</v>
      </c>
      <c r="P102">
        <v>8.3316772162011308</v>
      </c>
      <c r="Q102">
        <v>-75.818322783789696</v>
      </c>
      <c r="R102">
        <v>0</v>
      </c>
      <c r="S102">
        <v>60102</v>
      </c>
      <c r="T102">
        <v>11.7827709164794</v>
      </c>
      <c r="U102">
        <v>1173.7464735004401</v>
      </c>
      <c r="V102">
        <v>-0.160322757428767</v>
      </c>
      <c r="W102">
        <v>0.25982337125906702</v>
      </c>
      <c r="Y102">
        <f t="shared" si="24"/>
        <v>94</v>
      </c>
      <c r="Z102" s="2">
        <v>-8.0593355340080608E-12</v>
      </c>
      <c r="AA102">
        <v>-74.257121592245298</v>
      </c>
      <c r="AB102">
        <v>0</v>
      </c>
      <c r="AC102">
        <v>60120</v>
      </c>
      <c r="AD102">
        <v>9.8928784077546492</v>
      </c>
      <c r="AE102">
        <v>1039.7</v>
      </c>
      <c r="AF102">
        <v>-1.74286308208879E-2</v>
      </c>
      <c r="AG102">
        <v>0.175878996613061</v>
      </c>
      <c r="AN102">
        <v>7.6949085169088898</v>
      </c>
      <c r="AO102">
        <v>-76.455091483081901</v>
      </c>
      <c r="AP102">
        <v>0</v>
      </c>
      <c r="AQ102">
        <v>60120</v>
      </c>
      <c r="AR102">
        <v>10.882243985845699</v>
      </c>
      <c r="AS102">
        <v>1106.2182516569001</v>
      </c>
      <c r="AT102">
        <v>-0.268931214951591</v>
      </c>
      <c r="AU102">
        <v>-0.29242867488427599</v>
      </c>
      <c r="AX102">
        <v>9.9217000000000003E-3</v>
      </c>
      <c r="AY102">
        <v>7.5833999999999997E-3</v>
      </c>
      <c r="AZ102">
        <v>32995</v>
      </c>
      <c r="BA102">
        <f t="shared" si="16"/>
        <v>9.9216999999999995</v>
      </c>
      <c r="BB102">
        <f t="shared" si="16"/>
        <v>7.5833999999999993</v>
      </c>
      <c r="BC102">
        <f t="shared" si="17"/>
        <v>0.76432466210427641</v>
      </c>
      <c r="BD102">
        <f t="shared" si="18"/>
        <v>8.5206951629759278</v>
      </c>
      <c r="BF102" s="2">
        <v>9.9240999999999999E-3</v>
      </c>
      <c r="BG102" s="2">
        <v>7.5716000000000004E-3</v>
      </c>
      <c r="BH102">
        <v>32377</v>
      </c>
      <c r="BI102">
        <f t="shared" si="19"/>
        <v>9.9240999999999993</v>
      </c>
      <c r="BJ102">
        <f t="shared" si="20"/>
        <v>7.5716000000000001</v>
      </c>
      <c r="BK102">
        <f t="shared" si="21"/>
        <v>0.76295079654578257</v>
      </c>
      <c r="BL102">
        <f t="shared" si="22"/>
        <v>8.5130763793183188</v>
      </c>
      <c r="BN102">
        <f t="shared" si="25"/>
        <v>94</v>
      </c>
      <c r="BO102" s="2">
        <v>-7.8511009542550604E-12</v>
      </c>
      <c r="BP102">
        <v>-72.340616098253903</v>
      </c>
      <c r="BQ102">
        <v>0</v>
      </c>
      <c r="BR102">
        <v>60110</v>
      </c>
      <c r="BS102">
        <v>11.8093839385014</v>
      </c>
      <c r="BT102">
        <v>1284.4000000000001</v>
      </c>
      <c r="BU102">
        <v>-0.68661764907898803</v>
      </c>
      <c r="BV102">
        <v>0.33660507743796902</v>
      </c>
      <c r="CC102">
        <v>9.7157477009951805</v>
      </c>
      <c r="CD102">
        <v>-74.434252298995602</v>
      </c>
      <c r="CE102">
        <v>0</v>
      </c>
      <c r="CF102">
        <v>60110</v>
      </c>
      <c r="CG102">
        <v>13.740143256124901</v>
      </c>
      <c r="CH102">
        <v>1330.4094361508</v>
      </c>
      <c r="CI102">
        <v>-0.36492881817168399</v>
      </c>
      <c r="CJ102">
        <v>0.29631567826086902</v>
      </c>
      <c r="DK102" s="11"/>
      <c r="EI102" s="11"/>
      <c r="FG102" s="11"/>
      <c r="GE102" s="11"/>
    </row>
    <row r="103" spans="1:187" x14ac:dyDescent="0.25">
      <c r="A103">
        <f t="shared" si="23"/>
        <v>95</v>
      </c>
      <c r="B103" s="2">
        <v>-7.9710001620047995E-12</v>
      </c>
      <c r="C103">
        <v>-73.444147145566006</v>
      </c>
      <c r="D103">
        <v>0</v>
      </c>
      <c r="E103">
        <v>60493</v>
      </c>
      <c r="F103">
        <v>10.705852854433999</v>
      </c>
      <c r="G103">
        <v>1104.31747236514</v>
      </c>
      <c r="H103">
        <v>-0.31427164331961399</v>
      </c>
      <c r="I103">
        <v>0.114277441295792</v>
      </c>
      <c r="P103">
        <v>8.4173172795764906</v>
      </c>
      <c r="Q103">
        <v>-75.732682720414303</v>
      </c>
      <c r="R103">
        <v>0</v>
      </c>
      <c r="S103">
        <v>60493</v>
      </c>
      <c r="T103">
        <v>11.9038842555874</v>
      </c>
      <c r="U103">
        <v>1182.6037392005101</v>
      </c>
      <c r="V103">
        <v>0.28928392811298698</v>
      </c>
      <c r="W103">
        <v>6.4294324261552502E-2</v>
      </c>
      <c r="Y103">
        <f t="shared" si="24"/>
        <v>95</v>
      </c>
      <c r="Z103" s="2">
        <v>-8.0515157258389994E-12</v>
      </c>
      <c r="AA103">
        <v>-74.185043675531503</v>
      </c>
      <c r="AB103">
        <v>0</v>
      </c>
      <c r="AC103">
        <v>60509</v>
      </c>
      <c r="AD103">
        <v>9.9649563244683996</v>
      </c>
      <c r="AE103">
        <v>1044.96870800735</v>
      </c>
      <c r="AF103">
        <v>-0.457126068972255</v>
      </c>
      <c r="AG103">
        <v>-2.5748251443277099E-2</v>
      </c>
      <c r="AN103">
        <v>7.7578626519228404</v>
      </c>
      <c r="AO103">
        <v>-76.392137348068005</v>
      </c>
      <c r="AP103">
        <v>0</v>
      </c>
      <c r="AQ103">
        <v>60509</v>
      </c>
      <c r="AR103">
        <v>10.971274577389901</v>
      </c>
      <c r="AS103">
        <v>1112.50627543262</v>
      </c>
      <c r="AT103">
        <v>-0.36940234318133802</v>
      </c>
      <c r="AU103">
        <v>-0.42186605481141498</v>
      </c>
      <c r="AX103">
        <v>9.9714000000000001E-3</v>
      </c>
      <c r="AY103">
        <v>7.6162000000000001E-3</v>
      </c>
      <c r="AZ103">
        <v>33212</v>
      </c>
      <c r="BA103">
        <f t="shared" si="16"/>
        <v>9.9714000000000009</v>
      </c>
      <c r="BB103">
        <f t="shared" si="16"/>
        <v>7.6162000000000001</v>
      </c>
      <c r="BC103">
        <f t="shared" si="17"/>
        <v>0.76380448081513119</v>
      </c>
      <c r="BD103">
        <f t="shared" si="18"/>
        <v>8.5596969664493283</v>
      </c>
      <c r="BF103" s="2">
        <v>9.9739000000000008E-3</v>
      </c>
      <c r="BG103" s="2">
        <v>7.6043999999999999E-3</v>
      </c>
      <c r="BH103">
        <v>32586</v>
      </c>
      <c r="BI103">
        <f t="shared" si="19"/>
        <v>9.9739000000000004</v>
      </c>
      <c r="BJ103">
        <f t="shared" si="20"/>
        <v>7.6044</v>
      </c>
      <c r="BK103">
        <f t="shared" si="21"/>
        <v>0.76242994214900883</v>
      </c>
      <c r="BL103">
        <f t="shared" si="22"/>
        <v>8.5521024652090105</v>
      </c>
      <c r="BN103">
        <f t="shared" si="25"/>
        <v>95</v>
      </c>
      <c r="BO103" s="2">
        <v>-7.8342958205815302E-12</v>
      </c>
      <c r="BP103">
        <v>-72.186170706531499</v>
      </c>
      <c r="BQ103">
        <v>0</v>
      </c>
      <c r="BR103">
        <v>60500</v>
      </c>
      <c r="BS103">
        <v>11.963829330223801</v>
      </c>
      <c r="BT103">
        <v>1311.87135291101</v>
      </c>
      <c r="BU103">
        <v>-0.48823419787404998</v>
      </c>
      <c r="BV103">
        <v>8.3786827772811198E-2</v>
      </c>
      <c r="CC103">
        <v>9.85304425988239</v>
      </c>
      <c r="CD103">
        <v>-74.296955740108402</v>
      </c>
      <c r="CE103">
        <v>0</v>
      </c>
      <c r="CF103">
        <v>60500</v>
      </c>
      <c r="CG103">
        <v>13.9343099117704</v>
      </c>
      <c r="CH103">
        <v>1347.14772194286</v>
      </c>
      <c r="CI103">
        <v>-0.29775470184003899</v>
      </c>
      <c r="CJ103">
        <v>0.110736663077547</v>
      </c>
      <c r="DK103" s="11"/>
      <c r="EI103" s="11"/>
      <c r="FG103" s="11"/>
      <c r="GE103" s="11"/>
    </row>
    <row r="104" spans="1:187" x14ac:dyDescent="0.25">
      <c r="A104">
        <f t="shared" si="23"/>
        <v>96</v>
      </c>
      <c r="B104" s="2">
        <v>-7.9574069772672592E-12</v>
      </c>
      <c r="C104">
        <v>-73.319167984282004</v>
      </c>
      <c r="D104">
        <v>0</v>
      </c>
      <c r="E104">
        <v>60992</v>
      </c>
      <c r="F104">
        <v>10.830832015717901</v>
      </c>
      <c r="G104">
        <v>1114.5</v>
      </c>
      <c r="H104">
        <v>-0.19629816753050999</v>
      </c>
      <c r="I104">
        <v>0.116746541320238</v>
      </c>
      <c r="P104">
        <v>8.5298141421829197</v>
      </c>
      <c r="Q104">
        <v>-75.620185857807897</v>
      </c>
      <c r="R104">
        <v>0</v>
      </c>
      <c r="S104">
        <v>60992</v>
      </c>
      <c r="T104">
        <v>12.0629788444098</v>
      </c>
      <c r="U104">
        <v>1194.2950895220999</v>
      </c>
      <c r="V104">
        <v>-0.51964595847642003</v>
      </c>
      <c r="W104">
        <v>-0.15362100398456399</v>
      </c>
      <c r="Y104">
        <f t="shared" si="24"/>
        <v>96</v>
      </c>
      <c r="Z104" s="2">
        <v>-8.0412835678361707E-12</v>
      </c>
      <c r="AA104">
        <v>-74.091079652903105</v>
      </c>
      <c r="AB104">
        <v>0</v>
      </c>
      <c r="AC104">
        <v>61007</v>
      </c>
      <c r="AD104">
        <v>10.0589203470968</v>
      </c>
      <c r="AE104">
        <v>1051.9000000000001</v>
      </c>
      <c r="AF104">
        <v>-0.19201448331735599</v>
      </c>
      <c r="AG104">
        <v>0.106919180422323</v>
      </c>
      <c r="AN104">
        <v>7.8402025953531398</v>
      </c>
      <c r="AO104">
        <v>-76.309797404637706</v>
      </c>
      <c r="AP104">
        <v>0</v>
      </c>
      <c r="AQ104">
        <v>61007</v>
      </c>
      <c r="AR104">
        <v>11.087720842114001</v>
      </c>
      <c r="AS104">
        <v>1121.43361550954</v>
      </c>
      <c r="AT104">
        <v>-6.6218133775861499E-2</v>
      </c>
      <c r="AU104">
        <v>-0.40693041661253998</v>
      </c>
      <c r="AX104">
        <v>1.00214E-2</v>
      </c>
      <c r="AY104">
        <v>7.6490999999999998E-3</v>
      </c>
      <c r="AZ104">
        <v>33427</v>
      </c>
      <c r="BA104">
        <f t="shared" si="16"/>
        <v>10.0214</v>
      </c>
      <c r="BB104">
        <f t="shared" si="16"/>
        <v>7.6490999999999998</v>
      </c>
      <c r="BC104">
        <f t="shared" si="17"/>
        <v>0.76327658810146282</v>
      </c>
      <c r="BD104">
        <f t="shared" si="18"/>
        <v>8.5988618209485601</v>
      </c>
      <c r="BF104" s="2">
        <v>1.0023799999999999E-2</v>
      </c>
      <c r="BG104" s="2">
        <v>7.6371E-3</v>
      </c>
      <c r="BH104">
        <v>32793</v>
      </c>
      <c r="BI104">
        <f t="shared" si="19"/>
        <v>10.0238</v>
      </c>
      <c r="BJ104">
        <f t="shared" si="20"/>
        <v>7.6371000000000002</v>
      </c>
      <c r="BK104">
        <f t="shared" si="21"/>
        <v>0.76189668588758763</v>
      </c>
      <c r="BL104">
        <f t="shared" si="22"/>
        <v>8.5910861003135608</v>
      </c>
      <c r="BN104">
        <f t="shared" si="25"/>
        <v>96</v>
      </c>
      <c r="BO104" s="2">
        <v>-7.8113784971606195E-12</v>
      </c>
      <c r="BP104">
        <v>-71.975084690810405</v>
      </c>
      <c r="BQ104">
        <v>0</v>
      </c>
      <c r="BR104">
        <v>61000</v>
      </c>
      <c r="BS104">
        <v>12.1749153459449</v>
      </c>
      <c r="BT104">
        <v>1364.5</v>
      </c>
      <c r="BU104">
        <v>-0.21986823891230001</v>
      </c>
      <c r="BV104">
        <v>0.22411903091518501</v>
      </c>
      <c r="CC104">
        <v>10.0386568868811</v>
      </c>
      <c r="CD104">
        <v>-74.111343113109598</v>
      </c>
      <c r="CE104">
        <v>0</v>
      </c>
      <c r="CF104">
        <v>61000</v>
      </c>
      <c r="CG104">
        <v>14.1968058062197</v>
      </c>
      <c r="CH104">
        <v>1371.54151515944</v>
      </c>
      <c r="CI104">
        <v>0.208163274001745</v>
      </c>
      <c r="CJ104">
        <v>7.8657420957622806E-2</v>
      </c>
      <c r="DK104" s="11"/>
      <c r="EI104" s="11"/>
      <c r="FG104" s="11"/>
      <c r="GE104" s="11"/>
    </row>
    <row r="105" spans="1:187" x14ac:dyDescent="0.25">
      <c r="A105">
        <f t="shared" si="23"/>
        <v>97</v>
      </c>
      <c r="B105" s="2">
        <v>-7.9294481137442893E-12</v>
      </c>
      <c r="C105">
        <v>-73.061706176733097</v>
      </c>
      <c r="D105">
        <v>0</v>
      </c>
      <c r="E105">
        <v>61995</v>
      </c>
      <c r="F105">
        <v>11.088293823266801</v>
      </c>
      <c r="G105">
        <v>1137.4000000000001</v>
      </c>
      <c r="H105">
        <v>-9.4897988861120094E-2</v>
      </c>
      <c r="I105">
        <v>0.26961630263819603</v>
      </c>
      <c r="P105">
        <v>8.7619668208729404</v>
      </c>
      <c r="Q105">
        <v>-75.388033179117897</v>
      </c>
      <c r="R105">
        <v>0</v>
      </c>
      <c r="S105">
        <v>61995</v>
      </c>
      <c r="T105">
        <v>12.391292311154499</v>
      </c>
      <c r="U105">
        <v>1219.62458529316</v>
      </c>
      <c r="V105">
        <v>0.115637012468934</v>
      </c>
      <c r="W105">
        <v>-0.201855647161576</v>
      </c>
      <c r="Y105">
        <f t="shared" si="24"/>
        <v>97</v>
      </c>
      <c r="Z105" s="2">
        <v>-8.0204668861244506E-12</v>
      </c>
      <c r="AA105">
        <v>-73.899328312105496</v>
      </c>
      <c r="AB105">
        <v>0</v>
      </c>
      <c r="AC105">
        <v>62010</v>
      </c>
      <c r="AD105">
        <v>10.2506716878944</v>
      </c>
      <c r="AE105">
        <v>1066.5999999999999</v>
      </c>
      <c r="AF105">
        <v>-9.7991185450771304E-2</v>
      </c>
      <c r="AG105">
        <v>0.20586926635473701</v>
      </c>
      <c r="AN105">
        <v>8.0091892168045309</v>
      </c>
      <c r="AO105">
        <v>-76.140810783186296</v>
      </c>
      <c r="AP105">
        <v>0</v>
      </c>
      <c r="AQ105">
        <v>62010</v>
      </c>
      <c r="AR105">
        <v>11.3267040140302</v>
      </c>
      <c r="AS105">
        <v>1139.54624281203</v>
      </c>
      <c r="AT105">
        <v>-0.17589094495971</v>
      </c>
      <c r="AU105">
        <v>-0.28547759403464301</v>
      </c>
      <c r="AX105">
        <v>1.00716E-2</v>
      </c>
      <c r="AY105">
        <v>7.6819999999999996E-3</v>
      </c>
      <c r="AZ105">
        <v>33640</v>
      </c>
      <c r="BA105">
        <f t="shared" si="16"/>
        <v>10.0716</v>
      </c>
      <c r="BB105">
        <f t="shared" si="16"/>
        <v>7.6819999999999995</v>
      </c>
      <c r="BC105">
        <f t="shared" si="17"/>
        <v>0.76273879026172597</v>
      </c>
      <c r="BD105">
        <f t="shared" si="18"/>
        <v>8.6380869244457212</v>
      </c>
      <c r="BF105" s="2">
        <v>1.0074100000000001E-2</v>
      </c>
      <c r="BG105" s="2">
        <v>7.6699999999999997E-3</v>
      </c>
      <c r="BH105">
        <v>32999</v>
      </c>
      <c r="BI105">
        <f t="shared" si="19"/>
        <v>10.074100000000001</v>
      </c>
      <c r="BJ105">
        <f t="shared" si="20"/>
        <v>7.67</v>
      </c>
      <c r="BK105">
        <f t="shared" si="21"/>
        <v>0.76135833473957959</v>
      </c>
      <c r="BL105">
        <f t="shared" si="22"/>
        <v>8.6303350383470434</v>
      </c>
      <c r="BN105">
        <f t="shared" si="25"/>
        <v>97</v>
      </c>
      <c r="BO105" s="2">
        <v>-7.7597704737503095E-12</v>
      </c>
      <c r="BP105">
        <v>-71.499997932626101</v>
      </c>
      <c r="BQ105">
        <v>0</v>
      </c>
      <c r="BR105">
        <v>62000</v>
      </c>
      <c r="BS105">
        <v>12.6500021041292</v>
      </c>
      <c r="BT105">
        <v>1815.2516506204699</v>
      </c>
      <c r="BU105">
        <v>-2.05134627754002</v>
      </c>
      <c r="BV105">
        <v>9.5571281085059301E-2</v>
      </c>
      <c r="CC105">
        <v>10.4468811235764</v>
      </c>
      <c r="CD105">
        <v>-73.703118876414393</v>
      </c>
      <c r="CE105">
        <v>0</v>
      </c>
      <c r="CF105">
        <v>62000</v>
      </c>
      <c r="CG105">
        <v>14.7741220582436</v>
      </c>
      <c r="CH105">
        <v>1434.0037794377399</v>
      </c>
      <c r="CI105">
        <v>5.5560645702733502E-2</v>
      </c>
      <c r="CJ105">
        <v>0.115598101302648</v>
      </c>
      <c r="DK105" s="11"/>
      <c r="EI105" s="11"/>
      <c r="FG105" s="11"/>
      <c r="GE105" s="11"/>
    </row>
    <row r="106" spans="1:187" x14ac:dyDescent="0.25">
      <c r="A106">
        <f t="shared" si="23"/>
        <v>98</v>
      </c>
      <c r="B106" s="2">
        <v>-7.8997138691638808E-12</v>
      </c>
      <c r="C106">
        <v>-72.787969375537699</v>
      </c>
      <c r="D106">
        <v>0</v>
      </c>
      <c r="E106">
        <v>62992</v>
      </c>
      <c r="F106">
        <v>11.3620306244622</v>
      </c>
      <c r="G106">
        <v>1162.9162692151201</v>
      </c>
      <c r="H106">
        <v>-0.428152256202052</v>
      </c>
      <c r="I106">
        <v>0.491156126311524</v>
      </c>
      <c r="P106">
        <v>9.0100991958952701</v>
      </c>
      <c r="Q106">
        <v>-75.139900804095504</v>
      </c>
      <c r="R106">
        <v>0</v>
      </c>
      <c r="S106">
        <v>62992</v>
      </c>
      <c r="T106">
        <v>12.7422044811749</v>
      </c>
      <c r="U106">
        <v>1246.36826598571</v>
      </c>
      <c r="V106">
        <v>-7.9849539930527905E-3</v>
      </c>
      <c r="W106">
        <v>-6.4022189031163204E-2</v>
      </c>
      <c r="Y106">
        <f t="shared" si="24"/>
        <v>98</v>
      </c>
      <c r="Z106" s="2">
        <v>-7.99875573762043E-12</v>
      </c>
      <c r="AA106">
        <v>-73.699477983508501</v>
      </c>
      <c r="AB106">
        <v>0</v>
      </c>
      <c r="AC106">
        <v>63006</v>
      </c>
      <c r="AD106">
        <v>10.4505220164914</v>
      </c>
      <c r="AE106">
        <v>1082.0637998208399</v>
      </c>
      <c r="AF106">
        <v>-2.5007275683341299E-2</v>
      </c>
      <c r="AG106">
        <v>0.106326355914169</v>
      </c>
      <c r="AN106">
        <v>8.1868611370916202</v>
      </c>
      <c r="AO106">
        <v>-75.9631388628992</v>
      </c>
      <c r="AP106">
        <v>0</v>
      </c>
      <c r="AQ106">
        <v>63006</v>
      </c>
      <c r="AR106">
        <v>11.5779700533531</v>
      </c>
      <c r="AS106">
        <v>1157.6974023105599</v>
      </c>
      <c r="AT106">
        <v>-0.15690164527492501</v>
      </c>
      <c r="AU106">
        <v>-0.29059217650056601</v>
      </c>
      <c r="AX106">
        <v>1.01221E-2</v>
      </c>
      <c r="AY106">
        <v>7.7150999999999999E-3</v>
      </c>
      <c r="AZ106">
        <v>33852</v>
      </c>
      <c r="BA106">
        <f t="shared" si="16"/>
        <v>10.1221</v>
      </c>
      <c r="BB106">
        <f t="shared" si="16"/>
        <v>7.7150999999999996</v>
      </c>
      <c r="BC106">
        <f t="shared" si="17"/>
        <v>0.76220349532211695</v>
      </c>
      <c r="BD106">
        <f t="shared" si="18"/>
        <v>8.6775458576821816</v>
      </c>
      <c r="BF106" s="2">
        <v>1.01245E-2</v>
      </c>
      <c r="BG106" s="2">
        <v>7.7029000000000004E-3</v>
      </c>
      <c r="BH106">
        <v>33204</v>
      </c>
      <c r="BI106">
        <f t="shared" si="19"/>
        <v>10.124499999999999</v>
      </c>
      <c r="BJ106">
        <f t="shared" si="20"/>
        <v>7.7029000000000005</v>
      </c>
      <c r="BK106">
        <f t="shared" si="21"/>
        <v>0.76081781816386007</v>
      </c>
      <c r="BL106">
        <f t="shared" si="22"/>
        <v>8.6696123935690004</v>
      </c>
      <c r="BO106" s="2"/>
      <c r="CC106">
        <v>11.1786275590072</v>
      </c>
      <c r="CD106">
        <v>-72.9713724409836</v>
      </c>
      <c r="CE106">
        <v>0</v>
      </c>
      <c r="CF106">
        <v>63000</v>
      </c>
      <c r="CG106">
        <v>15.808967791448</v>
      </c>
      <c r="CH106">
        <v>1611.3930307672399</v>
      </c>
      <c r="CI106">
        <v>9.3278962100488402E-2</v>
      </c>
      <c r="CJ106">
        <v>0.89305116054073896</v>
      </c>
      <c r="DK106" s="11"/>
      <c r="EI106" s="11"/>
      <c r="FG106" s="11"/>
      <c r="GE106" s="11"/>
    </row>
    <row r="107" spans="1:187" x14ac:dyDescent="0.25">
      <c r="A107">
        <f t="shared" si="23"/>
        <v>99</v>
      </c>
      <c r="B107" s="2">
        <v>-7.8678925354014296E-12</v>
      </c>
      <c r="C107">
        <v>-72.495186925632694</v>
      </c>
      <c r="D107">
        <v>0</v>
      </c>
      <c r="E107">
        <v>63998</v>
      </c>
      <c r="F107">
        <v>11.654813074367199</v>
      </c>
      <c r="G107">
        <v>1195.5393608985901</v>
      </c>
      <c r="H107">
        <v>0.14730819825734501</v>
      </c>
      <c r="I107">
        <v>0.63115932642225903</v>
      </c>
      <c r="P107">
        <v>9.2758191322965207</v>
      </c>
      <c r="Q107">
        <v>-74.874180867694307</v>
      </c>
      <c r="R107">
        <v>0</v>
      </c>
      <c r="S107">
        <v>63998</v>
      </c>
      <c r="T107">
        <v>13.1179892190265</v>
      </c>
      <c r="U107">
        <v>1276.54018964446</v>
      </c>
      <c r="V107">
        <v>0.112579916192953</v>
      </c>
      <c r="W107">
        <v>-0.19617601478514099</v>
      </c>
      <c r="Y107">
        <f t="shared" si="24"/>
        <v>99</v>
      </c>
      <c r="Z107" s="2">
        <v>-7.9760959122154797E-12</v>
      </c>
      <c r="AA107">
        <v>-73.490833167071301</v>
      </c>
      <c r="AB107">
        <v>0</v>
      </c>
      <c r="AC107">
        <v>64010</v>
      </c>
      <c r="AD107">
        <v>10.6591668329286</v>
      </c>
      <c r="AE107">
        <v>1099.0353859272</v>
      </c>
      <c r="AF107">
        <v>0.214347389337952</v>
      </c>
      <c r="AG107">
        <v>6.0910856414643597E-2</v>
      </c>
      <c r="AN107">
        <v>8.3735736807962908</v>
      </c>
      <c r="AO107">
        <v>-75.776426319194499</v>
      </c>
      <c r="AP107">
        <v>0</v>
      </c>
      <c r="AQ107">
        <v>64010</v>
      </c>
      <c r="AR107">
        <v>11.8420214649254</v>
      </c>
      <c r="AS107">
        <v>1177.3729382589099</v>
      </c>
      <c r="AT107">
        <v>0.16964497527245301</v>
      </c>
      <c r="AU107">
        <v>-0.35279598073424501</v>
      </c>
      <c r="AX107">
        <v>1.01729E-2</v>
      </c>
      <c r="AY107">
        <v>7.7481E-3</v>
      </c>
      <c r="AZ107">
        <v>34062</v>
      </c>
      <c r="BA107">
        <f t="shared" si="16"/>
        <v>10.1729</v>
      </c>
      <c r="BB107">
        <f t="shared" si="16"/>
        <v>7.7481</v>
      </c>
      <c r="BC107">
        <f t="shared" si="17"/>
        <v>0.76164122325000738</v>
      </c>
      <c r="BD107">
        <f t="shared" si="18"/>
        <v>8.7170250160948122</v>
      </c>
      <c r="BF107" s="2">
        <v>1.0175200000000001E-2</v>
      </c>
      <c r="BG107" s="2">
        <v>7.7359000000000004E-3</v>
      </c>
      <c r="BH107">
        <v>33408</v>
      </c>
      <c r="BI107">
        <f t="shared" si="19"/>
        <v>10.1752</v>
      </c>
      <c r="BJ107">
        <f t="shared" si="20"/>
        <v>7.7359</v>
      </c>
      <c r="BK107">
        <f t="shared" si="21"/>
        <v>0.76027006840160383</v>
      </c>
      <c r="BL107">
        <f t="shared" si="22"/>
        <v>8.7090521278262116</v>
      </c>
      <c r="GE107" s="11"/>
    </row>
    <row r="108" spans="1:187" x14ac:dyDescent="0.25">
      <c r="A108">
        <f t="shared" si="23"/>
        <v>100</v>
      </c>
      <c r="B108" s="2">
        <v>-7.8332251709362008E-12</v>
      </c>
      <c r="C108">
        <v>-72.176275370272904</v>
      </c>
      <c r="D108">
        <v>0</v>
      </c>
      <c r="E108">
        <v>64989</v>
      </c>
      <c r="F108">
        <v>11.973724629727</v>
      </c>
      <c r="G108">
        <v>1244.8</v>
      </c>
      <c r="H108">
        <v>-0.13539858071072</v>
      </c>
      <c r="I108">
        <v>0.73059703504806595</v>
      </c>
      <c r="P108">
        <v>9.5620729453395992</v>
      </c>
      <c r="Q108">
        <v>-74.587927054651203</v>
      </c>
      <c r="R108">
        <v>0</v>
      </c>
      <c r="S108">
        <v>64989</v>
      </c>
      <c r="T108">
        <v>13.522813243712999</v>
      </c>
      <c r="U108">
        <v>1310.6840662089101</v>
      </c>
      <c r="V108">
        <v>0.308362546053495</v>
      </c>
      <c r="W108">
        <v>-0.116202004628581</v>
      </c>
      <c r="Y108">
        <f t="shared" si="24"/>
        <v>100</v>
      </c>
      <c r="Z108" s="2">
        <v>-7.9523383321108895E-12</v>
      </c>
      <c r="AA108">
        <v>-73.272319368365302</v>
      </c>
      <c r="AB108">
        <v>0</v>
      </c>
      <c r="AC108">
        <v>65008</v>
      </c>
      <c r="AD108">
        <v>10.8776806316346</v>
      </c>
      <c r="AE108">
        <v>1116.52830420034</v>
      </c>
      <c r="AF108">
        <v>-0.22862583317691099</v>
      </c>
      <c r="AG108">
        <v>4.8387904863528799E-2</v>
      </c>
      <c r="AN108">
        <v>8.5704289269326495</v>
      </c>
      <c r="AO108">
        <v>-75.579571073058204</v>
      </c>
      <c r="AP108">
        <v>0</v>
      </c>
      <c r="AQ108">
        <v>65008</v>
      </c>
      <c r="AR108">
        <v>12.120416823835701</v>
      </c>
      <c r="AS108">
        <v>1198.6506207489399</v>
      </c>
      <c r="AT108">
        <v>9.6869866256141003E-3</v>
      </c>
      <c r="AU108">
        <v>-0.348792913566698</v>
      </c>
      <c r="AX108">
        <v>1.02238E-2</v>
      </c>
      <c r="AY108">
        <v>7.7812000000000003E-3</v>
      </c>
      <c r="AZ108">
        <v>34270</v>
      </c>
      <c r="BA108">
        <f t="shared" si="16"/>
        <v>10.223800000000001</v>
      </c>
      <c r="BB108">
        <f t="shared" si="16"/>
        <v>7.7812000000000001</v>
      </c>
      <c r="BC108">
        <f t="shared" si="17"/>
        <v>0.76108687572135603</v>
      </c>
      <c r="BD108">
        <f t="shared" si="18"/>
        <v>8.7566035698494531</v>
      </c>
      <c r="BF108" s="2">
        <v>1.02261E-2</v>
      </c>
      <c r="BG108" s="2">
        <v>7.7689999999999999E-3</v>
      </c>
      <c r="BH108">
        <v>33611</v>
      </c>
      <c r="BI108">
        <f t="shared" si="19"/>
        <v>10.226100000000001</v>
      </c>
      <c r="BJ108">
        <f t="shared" si="20"/>
        <v>7.7690000000000001</v>
      </c>
      <c r="BK108">
        <f t="shared" si="21"/>
        <v>0.75972267042176389</v>
      </c>
      <c r="BL108">
        <f t="shared" si="22"/>
        <v>8.7486227612124488</v>
      </c>
      <c r="GE108" s="11"/>
    </row>
    <row r="109" spans="1:187" x14ac:dyDescent="0.25">
      <c r="A109">
        <f t="shared" si="23"/>
        <v>101</v>
      </c>
      <c r="B109" s="2">
        <v>-7.7940719199823196E-12</v>
      </c>
      <c r="C109">
        <v>-71.815820970354096</v>
      </c>
      <c r="D109">
        <v>0</v>
      </c>
      <c r="E109">
        <v>65992</v>
      </c>
      <c r="F109">
        <v>12.334179029645901</v>
      </c>
      <c r="G109">
        <v>1346.26149556479</v>
      </c>
      <c r="H109">
        <v>0.17650410467135699</v>
      </c>
      <c r="I109">
        <v>0.91514495794149997</v>
      </c>
      <c r="P109">
        <v>9.8725276016551202</v>
      </c>
      <c r="Q109">
        <v>-74.277472398335703</v>
      </c>
      <c r="R109">
        <v>0</v>
      </c>
      <c r="S109">
        <v>65992</v>
      </c>
      <c r="T109">
        <v>13.9618624291763</v>
      </c>
      <c r="U109">
        <v>1349.80214434098</v>
      </c>
      <c r="V109">
        <v>0.68462610332966101</v>
      </c>
      <c r="W109">
        <v>-0.23982293305698599</v>
      </c>
      <c r="Y109">
        <f t="shared" si="24"/>
        <v>101</v>
      </c>
      <c r="Z109" s="2">
        <v>-7.9273610245622595E-12</v>
      </c>
      <c r="AA109">
        <v>-73.042673914722101</v>
      </c>
      <c r="AB109">
        <v>0</v>
      </c>
      <c r="AC109">
        <v>66013</v>
      </c>
      <c r="AD109">
        <v>11.1073260852778</v>
      </c>
      <c r="AE109">
        <v>1137.01660789117</v>
      </c>
      <c r="AF109">
        <v>-0.177265320481196</v>
      </c>
      <c r="AG109">
        <v>7.2840119846397405E-2</v>
      </c>
      <c r="AN109">
        <v>8.7786243483686306</v>
      </c>
      <c r="AO109">
        <v>-75.371375651622202</v>
      </c>
      <c r="AP109">
        <v>0</v>
      </c>
      <c r="AQ109">
        <v>66013</v>
      </c>
      <c r="AR109">
        <v>12.4148496124545</v>
      </c>
      <c r="AS109">
        <v>1221.09703647881</v>
      </c>
      <c r="AT109">
        <v>-0.48956171537441701</v>
      </c>
      <c r="AU109">
        <v>-0.41130613326958798</v>
      </c>
      <c r="AX109">
        <v>1.02752E-2</v>
      </c>
      <c r="AY109">
        <v>7.8144000000000009E-3</v>
      </c>
      <c r="AZ109">
        <v>34477</v>
      </c>
      <c r="BA109">
        <f t="shared" si="16"/>
        <v>10.2752</v>
      </c>
      <c r="BB109">
        <f t="shared" si="16"/>
        <v>7.8144000000000009</v>
      </c>
      <c r="BC109">
        <f t="shared" si="17"/>
        <v>0.76051074431641241</v>
      </c>
      <c r="BD109">
        <f t="shared" si="18"/>
        <v>8.796407091004756</v>
      </c>
      <c r="BF109" s="2">
        <v>1.0277400000000001E-2</v>
      </c>
      <c r="BG109" s="2">
        <v>7.8024000000000001E-3</v>
      </c>
      <c r="BH109">
        <v>33814</v>
      </c>
      <c r="BI109">
        <f t="shared" si="19"/>
        <v>10.2774</v>
      </c>
      <c r="BJ109">
        <f t="shared" si="20"/>
        <v>7.8024000000000004</v>
      </c>
      <c r="BK109">
        <f t="shared" si="21"/>
        <v>0.75918033743943025</v>
      </c>
      <c r="BL109">
        <f t="shared" si="22"/>
        <v>8.788529693047364</v>
      </c>
      <c r="GE109" s="11"/>
    </row>
    <row r="110" spans="1:187" x14ac:dyDescent="0.25">
      <c r="B110" s="2"/>
      <c r="P110">
        <v>10.2126215905222</v>
      </c>
      <c r="Q110">
        <v>-73.937378409468593</v>
      </c>
      <c r="R110">
        <v>0</v>
      </c>
      <c r="S110">
        <v>66987</v>
      </c>
      <c r="T110">
        <v>14.4428279607137</v>
      </c>
      <c r="U110">
        <v>1425.6880341901101</v>
      </c>
      <c r="V110">
        <v>0.89519537243674296</v>
      </c>
      <c r="W110">
        <v>-0.26128996318682102</v>
      </c>
      <c r="Y110">
        <f t="shared" si="24"/>
        <v>102</v>
      </c>
      <c r="Z110" s="2">
        <v>-7.9010149117708602E-12</v>
      </c>
      <c r="AA110">
        <v>-72.800156718167599</v>
      </c>
      <c r="AB110">
        <v>0</v>
      </c>
      <c r="AC110">
        <v>67010</v>
      </c>
      <c r="AD110">
        <v>11.3498432818323</v>
      </c>
      <c r="AE110">
        <v>1160.1169561767199</v>
      </c>
      <c r="AF110">
        <v>-0.134810416221672</v>
      </c>
      <c r="AG110">
        <v>-5.8665355880081697E-2</v>
      </c>
      <c r="AN110">
        <v>8.9994888857088799</v>
      </c>
      <c r="AO110">
        <v>-75.150511114281898</v>
      </c>
      <c r="AP110">
        <v>0</v>
      </c>
      <c r="AQ110">
        <v>67010</v>
      </c>
      <c r="AR110">
        <v>12.7271992366083</v>
      </c>
      <c r="AS110">
        <v>1244.9414519638201</v>
      </c>
      <c r="AT110">
        <v>-0.25369914245742597</v>
      </c>
      <c r="AU110">
        <v>-0.42090212734548499</v>
      </c>
      <c r="AX110">
        <v>1.0326699999999999E-2</v>
      </c>
      <c r="AY110">
        <v>7.8475999999999997E-3</v>
      </c>
      <c r="AZ110">
        <v>34682</v>
      </c>
      <c r="BA110">
        <f t="shared" si="16"/>
        <v>10.326699999999999</v>
      </c>
      <c r="BB110">
        <f t="shared" si="16"/>
        <v>7.8475999999999999</v>
      </c>
      <c r="BC110">
        <f t="shared" si="17"/>
        <v>0.75993298924148089</v>
      </c>
      <c r="BD110">
        <f t="shared" si="18"/>
        <v>8.8362384562102481</v>
      </c>
      <c r="BF110" s="2">
        <v>1.0329E-2</v>
      </c>
      <c r="BG110" s="2">
        <v>7.8358000000000004E-3</v>
      </c>
      <c r="BH110">
        <v>34016</v>
      </c>
      <c r="BI110">
        <f t="shared" si="19"/>
        <v>10.328999999999999</v>
      </c>
      <c r="BJ110">
        <f t="shared" si="20"/>
        <v>7.8358000000000008</v>
      </c>
      <c r="BK110">
        <f t="shared" si="21"/>
        <v>0.75862135734340219</v>
      </c>
      <c r="BL110">
        <f t="shared" si="22"/>
        <v>8.8285272035442652</v>
      </c>
      <c r="GE110" s="11"/>
    </row>
    <row r="111" spans="1:187" x14ac:dyDescent="0.25">
      <c r="Y111">
        <f t="shared" si="24"/>
        <v>103</v>
      </c>
      <c r="Z111" s="2">
        <v>-7.8730289431935797E-12</v>
      </c>
      <c r="AA111">
        <v>-72.542431472555407</v>
      </c>
      <c r="AB111">
        <v>0</v>
      </c>
      <c r="AC111">
        <v>68019</v>
      </c>
      <c r="AD111">
        <v>11.607568527444499</v>
      </c>
      <c r="AE111">
        <v>1188.37364693012</v>
      </c>
      <c r="AF111">
        <v>0.344249249144509</v>
      </c>
      <c r="AG111">
        <v>2.57350082066479E-2</v>
      </c>
      <c r="AN111">
        <v>9.2343171584840693</v>
      </c>
      <c r="AO111">
        <v>-74.915682841506694</v>
      </c>
      <c r="AP111">
        <v>0</v>
      </c>
      <c r="AQ111">
        <v>68019</v>
      </c>
      <c r="AR111">
        <v>13.0592965647956</v>
      </c>
      <c r="AS111">
        <v>1271.5733526685001</v>
      </c>
      <c r="AT111">
        <v>-8.7275810144530105E-2</v>
      </c>
      <c r="AU111">
        <v>-0.33114694303701597</v>
      </c>
      <c r="AX111">
        <v>1.03783E-2</v>
      </c>
      <c r="AY111">
        <v>7.8808000000000003E-3</v>
      </c>
      <c r="AZ111">
        <v>34885</v>
      </c>
      <c r="BA111">
        <f t="shared" si="16"/>
        <v>10.378299999999999</v>
      </c>
      <c r="BB111">
        <f t="shared" si="16"/>
        <v>7.8808000000000007</v>
      </c>
      <c r="BC111">
        <f t="shared" si="17"/>
        <v>0.75935365136872135</v>
      </c>
      <c r="BD111">
        <f t="shared" si="18"/>
        <v>8.8760975805280733</v>
      </c>
      <c r="BF111" s="2">
        <v>1.0380800000000001E-2</v>
      </c>
      <c r="BG111" s="2">
        <v>7.8692999999999992E-3</v>
      </c>
      <c r="BH111">
        <v>34217</v>
      </c>
      <c r="BI111">
        <f t="shared" si="19"/>
        <v>10.380800000000001</v>
      </c>
      <c r="BJ111">
        <f t="shared" si="20"/>
        <v>7.8692999999999991</v>
      </c>
      <c r="BK111">
        <f t="shared" si="21"/>
        <v>0.75806296239210835</v>
      </c>
      <c r="BL111">
        <f t="shared" si="22"/>
        <v>8.8686553403905446</v>
      </c>
    </row>
    <row r="112" spans="1:187" x14ac:dyDescent="0.25">
      <c r="Y112">
        <f t="shared" si="24"/>
        <v>104</v>
      </c>
      <c r="Z112" s="2">
        <v>-7.8428745702713298E-12</v>
      </c>
      <c r="AA112">
        <v>-72.264851739325493</v>
      </c>
      <c r="AB112">
        <v>0</v>
      </c>
      <c r="AC112">
        <v>69019</v>
      </c>
      <c r="AD112">
        <v>11.8851482606744</v>
      </c>
      <c r="AE112">
        <v>1227.5</v>
      </c>
      <c r="AF112">
        <v>-2.7241968281211601E-2</v>
      </c>
      <c r="AG112">
        <v>-0.15234694853349701</v>
      </c>
      <c r="AN112">
        <v>9.4851301603567499</v>
      </c>
      <c r="AO112">
        <v>-74.664869839634093</v>
      </c>
      <c r="AP112">
        <v>0</v>
      </c>
      <c r="AQ112">
        <v>69019</v>
      </c>
      <c r="AR112">
        <v>13.4139997136635</v>
      </c>
      <c r="AS112">
        <v>1300.6702673438799</v>
      </c>
      <c r="AT112">
        <v>-0.26853356985440102</v>
      </c>
      <c r="AU112">
        <v>-0.35944692458760902</v>
      </c>
      <c r="AX112">
        <v>1.0430399999999999E-2</v>
      </c>
      <c r="AY112">
        <v>7.9141999999999997E-3</v>
      </c>
      <c r="AZ112">
        <v>35087</v>
      </c>
      <c r="BA112">
        <f t="shared" si="16"/>
        <v>10.430399999999999</v>
      </c>
      <c r="BB112">
        <f t="shared" si="16"/>
        <v>7.9142000000000001</v>
      </c>
      <c r="BC112">
        <f t="shared" si="17"/>
        <v>0.75876284706243302</v>
      </c>
      <c r="BD112">
        <f t="shared" si="18"/>
        <v>8.9162523084200735</v>
      </c>
      <c r="BF112" s="2">
        <v>1.0432800000000001E-2</v>
      </c>
      <c r="BG112" s="2">
        <v>7.9028999999999992E-3</v>
      </c>
      <c r="BH112">
        <v>34417</v>
      </c>
      <c r="BI112">
        <f t="shared" si="19"/>
        <v>10.4328</v>
      </c>
      <c r="BJ112">
        <f t="shared" si="20"/>
        <v>7.9028999999999989</v>
      </c>
      <c r="BK112">
        <f t="shared" si="21"/>
        <v>0.7575051759834367</v>
      </c>
      <c r="BL112">
        <f t="shared" si="22"/>
        <v>8.908914062188062</v>
      </c>
    </row>
    <row r="113" spans="25:64" x14ac:dyDescent="0.25">
      <c r="Y113">
        <f t="shared" si="24"/>
        <v>105</v>
      </c>
      <c r="Z113" s="2">
        <v>-7.8262049618693604E-12</v>
      </c>
      <c r="AA113">
        <v>-72.111657628665</v>
      </c>
      <c r="AB113">
        <v>0</v>
      </c>
      <c r="AC113">
        <v>69520</v>
      </c>
      <c r="AD113">
        <v>12.038342371334901</v>
      </c>
      <c r="AE113">
        <v>1254.8</v>
      </c>
      <c r="AF113">
        <v>-5.0809799303940702E-2</v>
      </c>
      <c r="AG113">
        <v>-0.26226732813325399</v>
      </c>
      <c r="AN113">
        <v>9.6195915439475304</v>
      </c>
      <c r="AO113">
        <v>-74.530408456043304</v>
      </c>
      <c r="AP113">
        <v>0</v>
      </c>
      <c r="AQ113">
        <v>69520</v>
      </c>
      <c r="AR113">
        <v>13.604156825953</v>
      </c>
      <c r="AS113">
        <v>1316.80638389198</v>
      </c>
      <c r="AT113">
        <v>-0.19961489288641401</v>
      </c>
      <c r="AU113">
        <v>-0.53017507361522398</v>
      </c>
      <c r="AX113">
        <v>1.0482699999999999E-2</v>
      </c>
      <c r="AY113">
        <v>7.9476000000000008E-3</v>
      </c>
      <c r="AZ113">
        <v>35287</v>
      </c>
      <c r="BA113">
        <f t="shared" si="16"/>
        <v>10.482699999999999</v>
      </c>
      <c r="BB113">
        <f t="shared" si="16"/>
        <v>7.9476000000000004</v>
      </c>
      <c r="BC113">
        <f t="shared" si="17"/>
        <v>0.75816345025613641</v>
      </c>
      <c r="BD113">
        <f t="shared" si="18"/>
        <v>8.9564656865721766</v>
      </c>
      <c r="BF113" s="2">
        <v>1.0485100000000001E-2</v>
      </c>
      <c r="BG113" s="2">
        <v>7.9366000000000003E-3</v>
      </c>
      <c r="BH113">
        <v>34616</v>
      </c>
      <c r="BI113">
        <f t="shared" si="19"/>
        <v>10.485100000000001</v>
      </c>
      <c r="BJ113">
        <f t="shared" si="20"/>
        <v>7.9366000000000003</v>
      </c>
      <c r="BK113">
        <f t="shared" si="21"/>
        <v>0.75694080170909195</v>
      </c>
      <c r="BL113">
        <f t="shared" si="22"/>
        <v>8.9493344184394097</v>
      </c>
    </row>
    <row r="114" spans="25:64" x14ac:dyDescent="0.25">
      <c r="Y114">
        <f t="shared" si="24"/>
        <v>106</v>
      </c>
      <c r="Z114" s="2">
        <v>-7.8123136215343898E-12</v>
      </c>
      <c r="AA114">
        <v>-71.983814493096801</v>
      </c>
      <c r="AB114">
        <v>0</v>
      </c>
      <c r="AC114">
        <v>69911</v>
      </c>
      <c r="AD114">
        <v>12.1661855069031</v>
      </c>
      <c r="AE114">
        <v>1284.36267859657</v>
      </c>
      <c r="AF114">
        <v>-0.30504922852694599</v>
      </c>
      <c r="AG114">
        <v>-0.401221704236284</v>
      </c>
      <c r="AN114">
        <v>9.7284537386293195</v>
      </c>
      <c r="AO114">
        <v>-74.421546261361499</v>
      </c>
      <c r="AP114">
        <v>0</v>
      </c>
      <c r="AQ114">
        <v>69911</v>
      </c>
      <c r="AR114">
        <v>13.7581112181017</v>
      </c>
      <c r="AS114">
        <v>1330.5775158925901</v>
      </c>
      <c r="AT114">
        <v>-7.1889882601883198E-2</v>
      </c>
      <c r="AU114">
        <v>-0.61162444164311003</v>
      </c>
      <c r="AX114">
        <v>1.0535299999999999E-2</v>
      </c>
      <c r="AY114">
        <v>7.9810999999999997E-3</v>
      </c>
      <c r="AZ114">
        <v>35486</v>
      </c>
      <c r="BA114">
        <f t="shared" si="16"/>
        <v>10.535299999999999</v>
      </c>
      <c r="BB114">
        <f t="shared" si="16"/>
        <v>7.9810999999999996</v>
      </c>
      <c r="BC114">
        <f t="shared" si="17"/>
        <v>0.75755792431160007</v>
      </c>
      <c r="BD114">
        <f t="shared" si="18"/>
        <v>8.9968402503965521</v>
      </c>
      <c r="BF114" s="2">
        <v>1.05375E-2</v>
      </c>
      <c r="BG114" s="2">
        <v>7.9702999999999996E-3</v>
      </c>
      <c r="BH114">
        <v>34814</v>
      </c>
      <c r="BI114">
        <f t="shared" si="19"/>
        <v>10.5375</v>
      </c>
      <c r="BJ114">
        <f t="shared" si="20"/>
        <v>7.9702999999999999</v>
      </c>
      <c r="BK114">
        <f t="shared" si="21"/>
        <v>0.75637485172004748</v>
      </c>
      <c r="BL114">
        <f t="shared" si="22"/>
        <v>8.9897823989259287</v>
      </c>
    </row>
    <row r="115" spans="25:64" x14ac:dyDescent="0.25">
      <c r="Y115">
        <f t="shared" si="24"/>
        <v>107</v>
      </c>
      <c r="Z115" s="2">
        <v>-7.8085053614035297E-12</v>
      </c>
      <c r="AA115">
        <v>-71.948636238449893</v>
      </c>
      <c r="AB115">
        <v>0</v>
      </c>
      <c r="AC115">
        <v>70011</v>
      </c>
      <c r="AD115">
        <v>12.201363761550001</v>
      </c>
      <c r="AE115">
        <v>1292.72529002429</v>
      </c>
      <c r="AF115">
        <v>-0.28100972186520801</v>
      </c>
      <c r="AG115">
        <v>-1.5822707656925299</v>
      </c>
      <c r="AN115">
        <v>9.7572603915818998</v>
      </c>
      <c r="AO115">
        <v>-74.392739608408903</v>
      </c>
      <c r="AP115">
        <v>0</v>
      </c>
      <c r="AQ115">
        <v>70011</v>
      </c>
      <c r="AR115">
        <v>13.7988499773938</v>
      </c>
      <c r="AS115">
        <v>1334.27055648492</v>
      </c>
      <c r="AT115">
        <v>-0.475196290427779</v>
      </c>
      <c r="AU115">
        <v>-1.0162998495986599</v>
      </c>
      <c r="AX115">
        <v>1.05881E-2</v>
      </c>
      <c r="AY115">
        <v>8.0146000000000002E-3</v>
      </c>
      <c r="AZ115">
        <v>35683</v>
      </c>
      <c r="BA115">
        <f t="shared" si="16"/>
        <v>10.588099999999999</v>
      </c>
      <c r="BB115">
        <f t="shared" si="16"/>
        <v>8.0145999999999997</v>
      </c>
      <c r="BC115">
        <f t="shared" si="17"/>
        <v>0.75694411650815541</v>
      </c>
      <c r="BD115">
        <f t="shared" si="18"/>
        <v>9.0372730410194979</v>
      </c>
      <c r="BF115" s="2">
        <v>1.0590499999999999E-2</v>
      </c>
      <c r="BG115" s="2">
        <v>8.0043000000000007E-3</v>
      </c>
      <c r="BH115">
        <v>35012</v>
      </c>
      <c r="BI115">
        <f t="shared" si="19"/>
        <v>10.590499999999999</v>
      </c>
      <c r="BJ115">
        <f t="shared" si="20"/>
        <v>8.0043000000000006</v>
      </c>
      <c r="BK115">
        <f t="shared" si="21"/>
        <v>0.75580000944242498</v>
      </c>
      <c r="BL115">
        <f t="shared" si="22"/>
        <v>9.0306283400923668</v>
      </c>
    </row>
    <row r="116" spans="25:64" x14ac:dyDescent="0.25">
      <c r="Y116">
        <f t="shared" si="24"/>
        <v>108</v>
      </c>
      <c r="Z116" s="2">
        <v>-7.8080987855888492E-12</v>
      </c>
      <c r="AA116">
        <v>-71.945049431475695</v>
      </c>
      <c r="AB116">
        <v>0</v>
      </c>
      <c r="AC116">
        <v>70021</v>
      </c>
      <c r="AD116">
        <v>12.2049505685242</v>
      </c>
      <c r="AE116">
        <v>718.94517014930898</v>
      </c>
      <c r="AF116">
        <v>-0.23716130148315401</v>
      </c>
      <c r="AG116">
        <v>-0.69568491791246401</v>
      </c>
      <c r="AN116">
        <v>9.7601648150374896</v>
      </c>
      <c r="AO116">
        <v>-74.389835184953299</v>
      </c>
      <c r="AP116">
        <v>0</v>
      </c>
      <c r="AQ116">
        <v>70021</v>
      </c>
      <c r="AR116">
        <v>13.802957452435599</v>
      </c>
      <c r="AS116">
        <v>741.38857110408503</v>
      </c>
      <c r="AT116">
        <v>-0.29141225487512901</v>
      </c>
      <c r="AU116">
        <v>-0.51913767591470295</v>
      </c>
      <c r="AX116">
        <v>1.06412E-2</v>
      </c>
      <c r="AY116">
        <v>8.0482999999999996E-3</v>
      </c>
      <c r="AZ116">
        <v>35879</v>
      </c>
      <c r="BA116">
        <f t="shared" si="16"/>
        <v>10.6412</v>
      </c>
      <c r="BB116">
        <f t="shared" si="16"/>
        <v>8.0482999999999993</v>
      </c>
      <c r="BC116">
        <f t="shared" si="17"/>
        <v>0.75633387211968572</v>
      </c>
      <c r="BD116">
        <f t="shared" si="18"/>
        <v>9.077938371518151</v>
      </c>
      <c r="BF116" s="2">
        <v>1.06436E-2</v>
      </c>
      <c r="BG116" s="2">
        <v>8.0383999999999994E-3</v>
      </c>
      <c r="BH116">
        <v>35209</v>
      </c>
      <c r="BI116">
        <f t="shared" si="19"/>
        <v>10.643599999999999</v>
      </c>
      <c r="BJ116">
        <f t="shared" si="20"/>
        <v>8.0383999999999993</v>
      </c>
      <c r="BK116">
        <f t="shared" si="21"/>
        <v>0.75523319177721826</v>
      </c>
      <c r="BL116">
        <f t="shared" si="22"/>
        <v>9.0715735113207785</v>
      </c>
    </row>
    <row r="117" spans="25:64" x14ac:dyDescent="0.25">
      <c r="Y117">
        <f t="shared" si="24"/>
        <v>109</v>
      </c>
      <c r="Z117" s="2">
        <v>-7.80800391789876E-12</v>
      </c>
      <c r="AA117">
        <v>-71.944061248585299</v>
      </c>
      <c r="AB117">
        <v>0</v>
      </c>
      <c r="AC117">
        <v>70031</v>
      </c>
      <c r="AD117">
        <v>12.2059387514146</v>
      </c>
      <c r="AE117">
        <v>719.06132063677001</v>
      </c>
      <c r="AF117">
        <v>2.22362403655765E-2</v>
      </c>
      <c r="AG117">
        <v>-0.71512546482656003</v>
      </c>
      <c r="AN117">
        <v>9.7609462950414994</v>
      </c>
      <c r="AO117">
        <v>-74.389053704949305</v>
      </c>
      <c r="AP117">
        <v>0</v>
      </c>
      <c r="AQ117">
        <v>70031</v>
      </c>
      <c r="AR117">
        <v>13.804062632056</v>
      </c>
      <c r="AS117">
        <v>741.55482923751094</v>
      </c>
      <c r="AT117">
        <v>-0.29949051722262898</v>
      </c>
      <c r="AU117">
        <v>-0.50406866181985299</v>
      </c>
      <c r="AX117">
        <v>1.0694499999999999E-2</v>
      </c>
      <c r="AY117">
        <v>8.0824E-3</v>
      </c>
      <c r="AZ117">
        <v>36075</v>
      </c>
      <c r="BA117">
        <f t="shared" si="16"/>
        <v>10.6945</v>
      </c>
      <c r="BB117">
        <f t="shared" si="16"/>
        <v>8.0823999999999998</v>
      </c>
      <c r="BC117">
        <f t="shared" si="17"/>
        <v>0.75575295712749546</v>
      </c>
      <c r="BD117">
        <f t="shared" si="18"/>
        <v>9.118948875361454</v>
      </c>
      <c r="BF117" s="2">
        <v>1.0697E-2</v>
      </c>
      <c r="BG117" s="2">
        <v>8.0725999999999992E-3</v>
      </c>
      <c r="BH117">
        <v>35405</v>
      </c>
      <c r="BI117">
        <f t="shared" si="19"/>
        <v>10.696999999999999</v>
      </c>
      <c r="BJ117">
        <f t="shared" si="20"/>
        <v>8.0725999999999996</v>
      </c>
      <c r="BK117">
        <f t="shared" si="21"/>
        <v>0.75466018509862576</v>
      </c>
      <c r="BL117">
        <f t="shared" si="22"/>
        <v>9.1126798310158215</v>
      </c>
    </row>
    <row r="118" spans="25:64" x14ac:dyDescent="0.25">
      <c r="Y118">
        <f t="shared" si="24"/>
        <v>110</v>
      </c>
      <c r="Z118" s="2">
        <v>-7.7973651840812508E-12</v>
      </c>
      <c r="AA118">
        <v>-71.846197579253698</v>
      </c>
      <c r="AB118">
        <v>0</v>
      </c>
      <c r="AC118">
        <v>71024</v>
      </c>
      <c r="AD118">
        <v>12.3038024207462</v>
      </c>
      <c r="AE118">
        <v>736.64387759341105</v>
      </c>
      <c r="AF118">
        <v>7.7997575772792302E-2</v>
      </c>
      <c r="AG118">
        <v>-0.58230898465331105</v>
      </c>
      <c r="AN118">
        <v>9.8384122212348597</v>
      </c>
      <c r="AO118">
        <v>-74.311587778756007</v>
      </c>
      <c r="AP118">
        <v>0</v>
      </c>
      <c r="AQ118">
        <v>71024</v>
      </c>
      <c r="AR118">
        <v>13.9136159955004</v>
      </c>
      <c r="AS118">
        <v>747.53170819847901</v>
      </c>
      <c r="AT118">
        <v>-0.56170561852489498</v>
      </c>
      <c r="AU118">
        <v>-0.47614657749355099</v>
      </c>
      <c r="AX118">
        <v>1.0748000000000001E-2</v>
      </c>
      <c r="AY118">
        <v>8.1168000000000004E-3</v>
      </c>
      <c r="AZ118">
        <v>36271</v>
      </c>
      <c r="BA118">
        <f t="shared" si="16"/>
        <v>10.748000000000001</v>
      </c>
      <c r="BB118">
        <f t="shared" si="16"/>
        <v>8.1167999999999996</v>
      </c>
      <c r="BC118">
        <f t="shared" si="17"/>
        <v>0.75519166356531431</v>
      </c>
      <c r="BD118">
        <f t="shared" si="18"/>
        <v>9.1602331878733079</v>
      </c>
      <c r="BF118" s="2">
        <v>1.0750600000000001E-2</v>
      </c>
      <c r="BG118" s="2">
        <v>8.1069000000000002E-3</v>
      </c>
      <c r="BH118">
        <v>35600</v>
      </c>
      <c r="BI118">
        <f t="shared" si="19"/>
        <v>10.7506</v>
      </c>
      <c r="BJ118">
        <f t="shared" si="20"/>
        <v>8.1068999999999996</v>
      </c>
      <c r="BK118">
        <f t="shared" si="21"/>
        <v>0.75408814391754875</v>
      </c>
      <c r="BL118">
        <f t="shared" si="22"/>
        <v>9.1539162593799226</v>
      </c>
    </row>
    <row r="119" spans="25:64" x14ac:dyDescent="0.25">
      <c r="Y119">
        <f t="shared" si="24"/>
        <v>111</v>
      </c>
      <c r="Z119" s="2">
        <v>-7.7859946137972994E-12</v>
      </c>
      <c r="AA119">
        <v>-71.741531523207001</v>
      </c>
      <c r="AB119">
        <v>0</v>
      </c>
      <c r="AC119">
        <v>72027</v>
      </c>
      <c r="AD119">
        <v>12.408468476792899</v>
      </c>
      <c r="AE119">
        <v>762.47505798793497</v>
      </c>
      <c r="AF119">
        <v>-8.3712190486085997E-2</v>
      </c>
      <c r="AG119">
        <v>-0.65723019014722095</v>
      </c>
      <c r="AN119">
        <v>9.9181764969451809</v>
      </c>
      <c r="AO119">
        <v>-74.231823503045604</v>
      </c>
      <c r="AP119">
        <v>0</v>
      </c>
      <c r="AQ119">
        <v>72027</v>
      </c>
      <c r="AR119">
        <v>14.026419716002801</v>
      </c>
      <c r="AS119">
        <v>753.369514287323</v>
      </c>
      <c r="AT119">
        <v>-0.47901989871047901</v>
      </c>
      <c r="AU119">
        <v>-0.44578778384377499</v>
      </c>
      <c r="AX119">
        <v>1.08019E-2</v>
      </c>
      <c r="AY119">
        <v>8.1516000000000002E-3</v>
      </c>
      <c r="AZ119">
        <v>36467</v>
      </c>
      <c r="BA119">
        <f t="shared" si="16"/>
        <v>10.8019</v>
      </c>
      <c r="BB119">
        <f t="shared" si="16"/>
        <v>8.1516000000000002</v>
      </c>
      <c r="BC119">
        <f t="shared" si="17"/>
        <v>0.75464501615456547</v>
      </c>
      <c r="BD119">
        <f t="shared" si="18"/>
        <v>9.2019253649580719</v>
      </c>
      <c r="BF119" s="2">
        <v>1.08045E-2</v>
      </c>
      <c r="BG119" s="2">
        <v>8.1411999999999995E-3</v>
      </c>
      <c r="BH119">
        <v>35794</v>
      </c>
      <c r="BI119">
        <f t="shared" si="19"/>
        <v>10.804499999999999</v>
      </c>
      <c r="BJ119">
        <f t="shared" si="20"/>
        <v>8.1411999999999995</v>
      </c>
      <c r="BK119">
        <f t="shared" si="21"/>
        <v>0.75350085612476281</v>
      </c>
      <c r="BL119">
        <f t="shared" si="22"/>
        <v>9.1952415371586547</v>
      </c>
    </row>
    <row r="120" spans="25:64" x14ac:dyDescent="0.25">
      <c r="Y120">
        <f t="shared" si="24"/>
        <v>112</v>
      </c>
      <c r="Z120" s="2">
        <v>-7.7736347090309695E-12</v>
      </c>
      <c r="AA120">
        <v>-71.627919406941004</v>
      </c>
      <c r="AB120">
        <v>0</v>
      </c>
      <c r="AC120">
        <v>73030</v>
      </c>
      <c r="AD120">
        <v>12.522080593058901</v>
      </c>
      <c r="AE120">
        <v>806.91508536262097</v>
      </c>
      <c r="AF120">
        <v>-0.30510182647419598</v>
      </c>
      <c r="AG120">
        <v>-0.61758767585367702</v>
      </c>
      <c r="AN120">
        <v>9.9994692399526706</v>
      </c>
      <c r="AO120">
        <v>-74.150530760038095</v>
      </c>
      <c r="AP120">
        <v>0</v>
      </c>
      <c r="AQ120">
        <v>73030</v>
      </c>
      <c r="AR120">
        <v>14.141385015686501</v>
      </c>
      <c r="AS120">
        <v>760.79219859311797</v>
      </c>
      <c r="AT120">
        <v>-0.35011286964118599</v>
      </c>
      <c r="AU120">
        <v>-0.46416506106195099</v>
      </c>
      <c r="AX120">
        <v>1.0855999999999999E-2</v>
      </c>
      <c r="AY120">
        <v>8.1866999999999999E-3</v>
      </c>
      <c r="AZ120">
        <v>36663</v>
      </c>
      <c r="BA120">
        <f t="shared" si="16"/>
        <v>10.856</v>
      </c>
      <c r="BB120">
        <f t="shared" si="16"/>
        <v>8.1867000000000001</v>
      </c>
      <c r="BC120">
        <f t="shared" si="17"/>
        <v>0.75411753868828302</v>
      </c>
      <c r="BD120">
        <f t="shared" si="18"/>
        <v>9.2438919039235881</v>
      </c>
      <c r="BF120" s="2">
        <v>1.08585E-2</v>
      </c>
      <c r="BG120" s="2">
        <v>8.1755999999999999E-3</v>
      </c>
      <c r="BH120">
        <v>35987</v>
      </c>
      <c r="BI120">
        <f t="shared" si="19"/>
        <v>10.858499999999999</v>
      </c>
      <c r="BJ120">
        <f t="shared" si="20"/>
        <v>8.1755999999999993</v>
      </c>
      <c r="BK120">
        <f t="shared" si="21"/>
        <v>0.75292167426440115</v>
      </c>
      <c r="BL120">
        <f t="shared" si="22"/>
        <v>9.2366658615387998</v>
      </c>
    </row>
    <row r="121" spans="25:64" x14ac:dyDescent="0.25">
      <c r="Y121">
        <f t="shared" si="24"/>
        <v>113</v>
      </c>
      <c r="Z121" s="2">
        <v>-7.7593503454084697E-12</v>
      </c>
      <c r="AA121">
        <v>-71.496462463512003</v>
      </c>
      <c r="AB121">
        <v>0</v>
      </c>
      <c r="AC121">
        <v>74033</v>
      </c>
      <c r="AD121">
        <v>12.653537536487899</v>
      </c>
      <c r="AE121">
        <v>921.03120509033704</v>
      </c>
      <c r="AF121">
        <v>-1.2228700417939899</v>
      </c>
      <c r="AG121">
        <v>-0.80057635904744295</v>
      </c>
      <c r="AN121">
        <v>10.0827400611104</v>
      </c>
      <c r="AO121">
        <v>-74.067259938880298</v>
      </c>
      <c r="AP121">
        <v>0</v>
      </c>
      <c r="AQ121">
        <v>74033</v>
      </c>
      <c r="AR121">
        <v>14.2591477403178</v>
      </c>
      <c r="AS121">
        <v>768.79463435696402</v>
      </c>
      <c r="AT121">
        <v>-0.22205121290434299</v>
      </c>
      <c r="AU121">
        <v>-0.57132714735022705</v>
      </c>
      <c r="AX121">
        <v>1.0910400000000001E-2</v>
      </c>
      <c r="AY121">
        <v>8.2223000000000001E-3</v>
      </c>
      <c r="AZ121">
        <v>36859</v>
      </c>
      <c r="BA121">
        <f t="shared" si="16"/>
        <v>10.910400000000001</v>
      </c>
      <c r="BB121">
        <f t="shared" si="16"/>
        <v>8.2223000000000006</v>
      </c>
      <c r="BC121">
        <f t="shared" si="17"/>
        <v>0.75362039888546706</v>
      </c>
      <c r="BD121">
        <f t="shared" si="18"/>
        <v>9.2863079877245056</v>
      </c>
      <c r="BF121" s="2">
        <v>1.0913000000000001E-2</v>
      </c>
      <c r="BG121" s="2">
        <v>8.2103000000000002E-3</v>
      </c>
      <c r="BH121">
        <v>36180</v>
      </c>
      <c r="BI121">
        <f t="shared" si="19"/>
        <v>10.913</v>
      </c>
      <c r="BJ121">
        <f t="shared" si="20"/>
        <v>8.2103000000000002</v>
      </c>
      <c r="BK121">
        <f t="shared" si="21"/>
        <v>0.75234124438742789</v>
      </c>
      <c r="BL121">
        <f t="shared" si="22"/>
        <v>9.278456580153982</v>
      </c>
    </row>
    <row r="122" spans="25:64" x14ac:dyDescent="0.25">
      <c r="Z122" s="2"/>
      <c r="AN122">
        <v>10.167551286581199</v>
      </c>
      <c r="AO122">
        <v>-73.982448713409596</v>
      </c>
      <c r="AP122">
        <v>0</v>
      </c>
      <c r="AQ122">
        <v>75014</v>
      </c>
      <c r="AR122">
        <v>14.379088925620101</v>
      </c>
      <c r="AS122">
        <v>789.66449176669903</v>
      </c>
      <c r="AT122">
        <v>-0.197024091771761</v>
      </c>
      <c r="AU122">
        <v>-0.66181911934427495</v>
      </c>
      <c r="AX122">
        <v>1.09651E-2</v>
      </c>
      <c r="AY122">
        <v>8.2582000000000003E-3</v>
      </c>
      <c r="AZ122">
        <v>37055</v>
      </c>
      <c r="BA122">
        <f t="shared" si="16"/>
        <v>10.9651</v>
      </c>
      <c r="BB122">
        <f t="shared" si="16"/>
        <v>8.2582000000000004</v>
      </c>
      <c r="BC122">
        <f t="shared" si="17"/>
        <v>0.75313494632971889</v>
      </c>
      <c r="BD122">
        <f t="shared" si="18"/>
        <v>9.3290299199520295</v>
      </c>
      <c r="BF122" s="2">
        <v>1.09678E-2</v>
      </c>
      <c r="BG122" s="2">
        <v>8.2448999999999995E-3</v>
      </c>
      <c r="BH122">
        <v>36371</v>
      </c>
      <c r="BI122">
        <f t="shared" si="19"/>
        <v>10.9678</v>
      </c>
      <c r="BJ122">
        <f t="shared" si="20"/>
        <v>8.2448999999999995</v>
      </c>
      <c r="BK122">
        <f t="shared" si="21"/>
        <v>0.75173690256933923</v>
      </c>
      <c r="BL122">
        <f t="shared" si="22"/>
        <v>9.320263339746873</v>
      </c>
    </row>
    <row r="123" spans="25:64" x14ac:dyDescent="0.25">
      <c r="Z123" s="2"/>
      <c r="AN123">
        <v>10.168470993179801</v>
      </c>
      <c r="AO123">
        <v>-73.981529006811002</v>
      </c>
      <c r="AP123">
        <v>0</v>
      </c>
      <c r="AQ123">
        <v>75025</v>
      </c>
      <c r="AR123">
        <v>14.380389587165199</v>
      </c>
      <c r="AS123">
        <v>1421.0915559472101</v>
      </c>
      <c r="AT123">
        <v>-0.33719158681292499</v>
      </c>
      <c r="AU123">
        <v>-1.07870948933466</v>
      </c>
      <c r="AX123">
        <v>1.10201E-2</v>
      </c>
      <c r="AY123">
        <v>8.2945999999999992E-3</v>
      </c>
      <c r="AZ123">
        <v>37251</v>
      </c>
      <c r="BA123">
        <f t="shared" si="16"/>
        <v>11.020099999999999</v>
      </c>
      <c r="BB123">
        <f t="shared" si="16"/>
        <v>8.2945999999999991</v>
      </c>
      <c r="BC123">
        <f t="shared" si="17"/>
        <v>0.75267919528860894</v>
      </c>
      <c r="BD123">
        <f t="shared" si="18"/>
        <v>9.3722021107842206</v>
      </c>
      <c r="BF123" s="2">
        <v>1.10229E-2</v>
      </c>
      <c r="BG123" s="2">
        <v>8.2796999999999992E-3</v>
      </c>
      <c r="BH123">
        <v>36561</v>
      </c>
      <c r="BI123">
        <f t="shared" si="19"/>
        <v>11.0229</v>
      </c>
      <c r="BJ123">
        <f t="shared" si="20"/>
        <v>8.2797000000000001</v>
      </c>
      <c r="BK123">
        <f t="shared" si="21"/>
        <v>0.75113627085431245</v>
      </c>
      <c r="BL123">
        <f t="shared" si="22"/>
        <v>9.3623024581996894</v>
      </c>
    </row>
    <row r="124" spans="25:64" x14ac:dyDescent="0.25">
      <c r="Z124" s="2"/>
      <c r="AN124">
        <v>10.171978549710101</v>
      </c>
      <c r="AO124">
        <v>-73.978021450280707</v>
      </c>
      <c r="AP124">
        <v>0</v>
      </c>
      <c r="AQ124">
        <v>75036</v>
      </c>
      <c r="AR124">
        <v>14.3853500211811</v>
      </c>
      <c r="AS124">
        <v>1422.4443800947699</v>
      </c>
      <c r="AT124">
        <v>-0.92537182567591802</v>
      </c>
      <c r="AU124">
        <v>-1.08033035892583</v>
      </c>
      <c r="AX124">
        <v>1.1075399999999999E-2</v>
      </c>
      <c r="AY124">
        <v>8.3312999999999998E-3</v>
      </c>
      <c r="AZ124">
        <v>37447</v>
      </c>
      <c r="BA124">
        <f t="shared" si="16"/>
        <v>11.075399999999998</v>
      </c>
      <c r="BB124">
        <f t="shared" si="16"/>
        <v>8.3313000000000006</v>
      </c>
      <c r="BC124">
        <f t="shared" si="17"/>
        <v>0.75223468226881207</v>
      </c>
      <c r="BD124">
        <f t="shared" si="18"/>
        <v>9.41568063617974</v>
      </c>
      <c r="BF124" s="2">
        <v>1.10781E-2</v>
      </c>
      <c r="BG124" s="2">
        <v>8.3143999999999996E-3</v>
      </c>
      <c r="BH124">
        <v>36749</v>
      </c>
      <c r="BI124">
        <f t="shared" si="19"/>
        <v>11.078100000000001</v>
      </c>
      <c r="BJ124">
        <f t="shared" si="20"/>
        <v>8.3143999999999991</v>
      </c>
      <c r="BK124">
        <f t="shared" si="21"/>
        <v>0.7505258121880104</v>
      </c>
      <c r="BL124">
        <f t="shared" si="22"/>
        <v>9.404295713246098</v>
      </c>
    </row>
    <row r="125" spans="25:64" x14ac:dyDescent="0.25">
      <c r="Z125" s="2"/>
      <c r="AN125">
        <v>10.2072088486981</v>
      </c>
      <c r="AO125">
        <v>-73.942791151292695</v>
      </c>
      <c r="AP125">
        <v>0</v>
      </c>
      <c r="AQ125">
        <v>75145</v>
      </c>
      <c r="AR125">
        <v>14.435173187816501</v>
      </c>
      <c r="AS125">
        <v>1433.32679202996</v>
      </c>
      <c r="AT125">
        <v>-0.94392774541968105</v>
      </c>
      <c r="AU125">
        <v>-1.02059344258869</v>
      </c>
      <c r="AX125">
        <v>1.1131E-2</v>
      </c>
      <c r="AY125">
        <v>8.3683999999999998E-3</v>
      </c>
      <c r="AZ125">
        <v>37643</v>
      </c>
      <c r="BA125">
        <f t="shared" si="16"/>
        <v>11.131</v>
      </c>
      <c r="BB125">
        <f t="shared" si="16"/>
        <v>8.3683999999999994</v>
      </c>
      <c r="BC125">
        <f t="shared" si="17"/>
        <v>0.75181025963525283</v>
      </c>
      <c r="BD125">
        <f t="shared" si="18"/>
        <v>9.4595378517712181</v>
      </c>
      <c r="BF125" s="2">
        <v>1.11336E-2</v>
      </c>
      <c r="BG125" s="2">
        <v>8.3490999999999999E-3</v>
      </c>
      <c r="BH125">
        <v>36936</v>
      </c>
      <c r="BI125">
        <f t="shared" si="19"/>
        <v>11.133600000000001</v>
      </c>
      <c r="BJ125">
        <f t="shared" si="20"/>
        <v>8.3491</v>
      </c>
      <c r="BK125">
        <f t="shared" si="21"/>
        <v>0.74990119997125804</v>
      </c>
      <c r="BL125">
        <f t="shared" si="22"/>
        <v>9.4463763290831562</v>
      </c>
    </row>
    <row r="126" spans="25:64" x14ac:dyDescent="0.25">
      <c r="AX126">
        <v>1.11869E-2</v>
      </c>
      <c r="AY126">
        <v>8.4060000000000003E-3</v>
      </c>
      <c r="AZ126">
        <v>37839</v>
      </c>
      <c r="BA126">
        <f t="shared" si="16"/>
        <v>11.1869</v>
      </c>
      <c r="BB126">
        <f t="shared" si="16"/>
        <v>8.4060000000000006</v>
      </c>
      <c r="BC126">
        <f t="shared" si="17"/>
        <v>0.75141460100653445</v>
      </c>
      <c r="BD126">
        <f t="shared" si="18"/>
        <v>9.5038462797352103</v>
      </c>
      <c r="BF126" s="2">
        <v>1.1189299999999999E-2</v>
      </c>
      <c r="BG126" s="2">
        <v>8.3840000000000008E-3</v>
      </c>
      <c r="BH126">
        <v>37122</v>
      </c>
      <c r="BI126">
        <f t="shared" si="19"/>
        <v>11.189299999999999</v>
      </c>
      <c r="BJ126">
        <f t="shared" si="20"/>
        <v>8.3840000000000003</v>
      </c>
      <c r="BK126">
        <f t="shared" si="21"/>
        <v>0.74928726551258795</v>
      </c>
      <c r="BL126">
        <f t="shared" si="22"/>
        <v>9.4886584072060813</v>
      </c>
    </row>
    <row r="127" spans="25:64" x14ac:dyDescent="0.25">
      <c r="AX127">
        <v>1.1243E-2</v>
      </c>
      <c r="AY127">
        <v>8.4434999999999996E-3</v>
      </c>
      <c r="AZ127">
        <v>38033</v>
      </c>
      <c r="BA127">
        <f t="shared" si="16"/>
        <v>11.243</v>
      </c>
      <c r="BB127">
        <f t="shared" si="16"/>
        <v>8.4435000000000002</v>
      </c>
      <c r="BC127">
        <f t="shared" si="17"/>
        <v>0.75100062260962375</v>
      </c>
      <c r="BD127">
        <f t="shared" si="18"/>
        <v>9.5481418525862765</v>
      </c>
      <c r="BF127" s="2">
        <v>1.12455E-2</v>
      </c>
      <c r="BG127" s="2">
        <v>8.4189999999999994E-3</v>
      </c>
      <c r="BH127">
        <v>37307</v>
      </c>
      <c r="BI127">
        <f t="shared" si="19"/>
        <v>11.2455</v>
      </c>
      <c r="BJ127">
        <f t="shared" si="20"/>
        <v>8.4189999999999987</v>
      </c>
      <c r="BK127">
        <f t="shared" si="21"/>
        <v>0.74865501756258046</v>
      </c>
      <c r="BL127">
        <f t="shared" si="22"/>
        <v>9.5311608890451538</v>
      </c>
    </row>
    <row r="128" spans="25:64" x14ac:dyDescent="0.25">
      <c r="AX128">
        <v>1.1299399999999999E-2</v>
      </c>
      <c r="AY128">
        <v>8.4808999999999996E-3</v>
      </c>
      <c r="AZ128">
        <v>38225</v>
      </c>
      <c r="BA128">
        <f t="shared" si="16"/>
        <v>11.299399999999999</v>
      </c>
      <c r="BB128">
        <f t="shared" si="16"/>
        <v>8.4809000000000001</v>
      </c>
      <c r="BC128">
        <f t="shared" si="17"/>
        <v>0.75056197674212799</v>
      </c>
      <c r="BD128">
        <f t="shared" si="18"/>
        <v>9.5924548670992547</v>
      </c>
      <c r="BF128" s="2">
        <v>1.13019E-2</v>
      </c>
      <c r="BG128" s="2">
        <v>8.4541000000000009E-3</v>
      </c>
      <c r="BH128">
        <v>37491</v>
      </c>
      <c r="BI128">
        <f t="shared" si="19"/>
        <v>11.3019</v>
      </c>
      <c r="BJ128">
        <f t="shared" si="20"/>
        <v>8.4541000000000004</v>
      </c>
      <c r="BK128">
        <f t="shared" si="21"/>
        <v>0.7480246684185845</v>
      </c>
      <c r="BL128">
        <f t="shared" si="22"/>
        <v>9.573792122984516</v>
      </c>
    </row>
    <row r="129" spans="50:64" x14ac:dyDescent="0.25">
      <c r="AX129">
        <v>1.1356E-2</v>
      </c>
      <c r="AY129">
        <v>8.5182999999999995E-3</v>
      </c>
      <c r="AZ129">
        <v>38415</v>
      </c>
      <c r="BA129">
        <f t="shared" si="16"/>
        <v>11.356</v>
      </c>
      <c r="BB129">
        <f t="shared" si="16"/>
        <v>8.5183</v>
      </c>
      <c r="BC129">
        <f t="shared" si="17"/>
        <v>0.75011447692849598</v>
      </c>
      <c r="BD129">
        <f t="shared" si="18"/>
        <v>9.6368267515504122</v>
      </c>
      <c r="BF129" s="2">
        <v>1.1358699999999999E-2</v>
      </c>
      <c r="BG129" s="2">
        <v>8.4893E-3</v>
      </c>
      <c r="BH129">
        <v>37674</v>
      </c>
      <c r="BI129">
        <f t="shared" si="19"/>
        <v>11.358699999999999</v>
      </c>
      <c r="BJ129">
        <f t="shared" si="20"/>
        <v>8.4893000000000001</v>
      </c>
      <c r="BK129">
        <f t="shared" si="21"/>
        <v>0.74738306320265535</v>
      </c>
      <c r="BL129">
        <f t="shared" si="22"/>
        <v>9.6166127639164714</v>
      </c>
    </row>
    <row r="130" spans="50:64" x14ac:dyDescent="0.25">
      <c r="AX130">
        <v>1.14129E-2</v>
      </c>
      <c r="AY130">
        <v>8.5556E-3</v>
      </c>
      <c r="AZ130">
        <v>38603</v>
      </c>
      <c r="BA130">
        <f t="shared" si="16"/>
        <v>11.4129</v>
      </c>
      <c r="BB130">
        <f t="shared" si="16"/>
        <v>8.5556000000000001</v>
      </c>
      <c r="BC130">
        <f t="shared" si="17"/>
        <v>0.74964294789229724</v>
      </c>
      <c r="BD130">
        <f t="shared" si="18"/>
        <v>9.6812154057950917</v>
      </c>
      <c r="BF130" s="2">
        <v>1.1415700000000001E-2</v>
      </c>
      <c r="BG130" s="2">
        <v>8.5246000000000002E-3</v>
      </c>
      <c r="BH130">
        <v>37856</v>
      </c>
      <c r="BI130">
        <f t="shared" si="19"/>
        <v>11.415700000000001</v>
      </c>
      <c r="BJ130">
        <f t="shared" si="20"/>
        <v>8.5245999999999995</v>
      </c>
      <c r="BK130">
        <f t="shared" si="21"/>
        <v>0.74674351988927523</v>
      </c>
      <c r="BL130">
        <f t="shared" si="22"/>
        <v>9.6595618974244655</v>
      </c>
    </row>
    <row r="131" spans="50:64" x14ac:dyDescent="0.25">
      <c r="AX131">
        <v>1.1469999999999999E-2</v>
      </c>
      <c r="AY131">
        <v>8.5929000000000005E-3</v>
      </c>
      <c r="AZ131">
        <v>38789</v>
      </c>
      <c r="BA131">
        <f t="shared" si="16"/>
        <v>11.469999999999999</v>
      </c>
      <c r="BB131">
        <f t="shared" si="16"/>
        <v>8.5929000000000002</v>
      </c>
      <c r="BC131">
        <f t="shared" si="17"/>
        <v>0.74916303400174378</v>
      </c>
      <c r="BD131">
        <f t="shared" si="18"/>
        <v>9.7256624036373385</v>
      </c>
      <c r="BF131" s="2">
        <v>1.14731E-2</v>
      </c>
      <c r="BG131" s="2">
        <v>8.5605999999999998E-3</v>
      </c>
      <c r="BH131">
        <v>38040</v>
      </c>
      <c r="BI131">
        <f t="shared" si="19"/>
        <v>11.473100000000001</v>
      </c>
      <c r="BJ131">
        <f t="shared" si="20"/>
        <v>8.5605999999999991</v>
      </c>
      <c r="BK131">
        <f t="shared" si="21"/>
        <v>0.746145331253105</v>
      </c>
      <c r="BL131">
        <f t="shared" si="22"/>
        <v>9.7031368577916091</v>
      </c>
    </row>
    <row r="132" spans="50:64" x14ac:dyDescent="0.25">
      <c r="AX132">
        <v>1.1527600000000001E-2</v>
      </c>
      <c r="AY132">
        <v>8.6303000000000005E-3</v>
      </c>
      <c r="AZ132">
        <v>38974</v>
      </c>
      <c r="BA132">
        <f t="shared" si="16"/>
        <v>11.527600000000001</v>
      </c>
      <c r="BB132">
        <f t="shared" si="16"/>
        <v>8.6303000000000001</v>
      </c>
      <c r="BC132">
        <f t="shared" si="17"/>
        <v>0.74866407578333727</v>
      </c>
      <c r="BD132">
        <f t="shared" si="18"/>
        <v>9.7703314352179813</v>
      </c>
      <c r="BF132" s="2">
        <v>1.1530500000000001E-2</v>
      </c>
      <c r="BG132" s="2">
        <v>8.5965E-3</v>
      </c>
      <c r="BH132">
        <v>38222</v>
      </c>
      <c r="BI132">
        <f t="shared" si="19"/>
        <v>11.5305</v>
      </c>
      <c r="BJ132">
        <f t="shared" si="20"/>
        <v>8.5965000000000007</v>
      </c>
      <c r="BK132">
        <f t="shared" si="21"/>
        <v>0.74554442565370116</v>
      </c>
      <c r="BL132">
        <f t="shared" si="22"/>
        <v>9.7466346898596754</v>
      </c>
    </row>
    <row r="133" spans="50:64" x14ac:dyDescent="0.25">
      <c r="AX133">
        <v>1.15855E-2</v>
      </c>
      <c r="AY133">
        <v>8.6674999999999999E-3</v>
      </c>
      <c r="AZ133">
        <v>39157</v>
      </c>
      <c r="BA133">
        <f t="shared" si="16"/>
        <v>11.5855</v>
      </c>
      <c r="BB133">
        <f t="shared" si="16"/>
        <v>8.6675000000000004</v>
      </c>
      <c r="BC133">
        <f t="shared" si="17"/>
        <v>0.74813344266540083</v>
      </c>
      <c r="BD133">
        <f t="shared" si="18"/>
        <v>9.814943506253865</v>
      </c>
      <c r="BF133" s="2">
        <v>1.15882E-2</v>
      </c>
      <c r="BG133" s="2">
        <v>8.6324000000000001E-3</v>
      </c>
      <c r="BH133">
        <v>38403</v>
      </c>
      <c r="BI133">
        <f t="shared" si="19"/>
        <v>11.588200000000001</v>
      </c>
      <c r="BJ133">
        <f t="shared" si="20"/>
        <v>8.6324000000000005</v>
      </c>
      <c r="BK133">
        <f t="shared" si="21"/>
        <v>0.74493018760463237</v>
      </c>
      <c r="BL133">
        <f t="shared" si="22"/>
        <v>9.7902186581415105</v>
      </c>
    </row>
    <row r="134" spans="50:64" x14ac:dyDescent="0.25">
      <c r="AX134">
        <v>1.16434E-2</v>
      </c>
      <c r="AY134">
        <v>8.7040999999999993E-3</v>
      </c>
      <c r="AZ134">
        <v>39337</v>
      </c>
      <c r="BA134">
        <f t="shared" si="16"/>
        <v>11.6434</v>
      </c>
      <c r="BB134">
        <f t="shared" si="16"/>
        <v>8.7040999999999986</v>
      </c>
      <c r="BC134">
        <f t="shared" si="17"/>
        <v>0.74755655564525814</v>
      </c>
      <c r="BD134">
        <f t="shared" si="18"/>
        <v>9.8591162422207859</v>
      </c>
      <c r="BF134" s="2">
        <v>1.16463E-2</v>
      </c>
      <c r="BG134" s="2">
        <v>8.6685000000000009E-3</v>
      </c>
      <c r="BH134">
        <v>38583</v>
      </c>
      <c r="BI134">
        <f t="shared" si="19"/>
        <v>11.6463</v>
      </c>
      <c r="BJ134">
        <f t="shared" si="20"/>
        <v>8.6685000000000016</v>
      </c>
      <c r="BK134">
        <f t="shared" si="21"/>
        <v>0.74431364467685024</v>
      </c>
      <c r="BL134">
        <f t="shared" si="22"/>
        <v>9.8340645046592225</v>
      </c>
    </row>
    <row r="135" spans="50:64" x14ac:dyDescent="0.25">
      <c r="AX135">
        <v>1.1701700000000001E-2</v>
      </c>
      <c r="AY135">
        <v>8.7402000000000001E-3</v>
      </c>
      <c r="AZ135">
        <v>39515</v>
      </c>
      <c r="BA135">
        <f t="shared" si="16"/>
        <v>11.701700000000001</v>
      </c>
      <c r="BB135">
        <f t="shared" si="16"/>
        <v>8.7401999999999997</v>
      </c>
      <c r="BC135">
        <f t="shared" si="17"/>
        <v>0.74691711460727928</v>
      </c>
      <c r="BD135">
        <f t="shared" si="18"/>
        <v>9.9030425716311434</v>
      </c>
      <c r="BF135" s="2">
        <v>1.17048E-2</v>
      </c>
      <c r="BG135" s="2">
        <v>8.7048000000000004E-3</v>
      </c>
      <c r="BH135">
        <v>38762</v>
      </c>
      <c r="BI135">
        <f t="shared" si="19"/>
        <v>11.704799999999999</v>
      </c>
      <c r="BJ135">
        <f t="shared" si="20"/>
        <v>8.7048000000000005</v>
      </c>
      <c r="BK135">
        <f t="shared" si="21"/>
        <v>0.74369489440229664</v>
      </c>
      <c r="BL135">
        <f t="shared" si="22"/>
        <v>9.8781721061040653</v>
      </c>
    </row>
    <row r="136" spans="50:64" x14ac:dyDescent="0.25">
      <c r="AX136">
        <v>1.17603E-2</v>
      </c>
      <c r="AY136">
        <v>8.7760000000000008E-3</v>
      </c>
      <c r="AZ136">
        <v>39691</v>
      </c>
      <c r="BA136">
        <f t="shared" si="16"/>
        <v>11.760299999999999</v>
      </c>
      <c r="BB136">
        <f t="shared" si="16"/>
        <v>8.7760000000000016</v>
      </c>
      <c r="BC136">
        <f t="shared" si="17"/>
        <v>0.74623946668027197</v>
      </c>
      <c r="BD136">
        <f t="shared" si="18"/>
        <v>9.9468363151172099</v>
      </c>
      <c r="BF136" s="2">
        <v>1.1763600000000001E-2</v>
      </c>
      <c r="BG136" s="2">
        <v>8.7410999999999999E-3</v>
      </c>
      <c r="BH136">
        <v>38940</v>
      </c>
      <c r="BI136">
        <f t="shared" si="19"/>
        <v>11.7636</v>
      </c>
      <c r="BJ136">
        <f t="shared" si="20"/>
        <v>8.7410999999999994</v>
      </c>
      <c r="BK136">
        <f t="shared" si="21"/>
        <v>0.74306334795470763</v>
      </c>
      <c r="BL136">
        <f t="shared" si="22"/>
        <v>9.9223650681147681</v>
      </c>
    </row>
    <row r="137" spans="50:64" x14ac:dyDescent="0.25">
      <c r="AX137">
        <v>1.1819100000000001E-2</v>
      </c>
      <c r="AY137">
        <v>8.8112999999999993E-3</v>
      </c>
      <c r="AZ137">
        <v>39865</v>
      </c>
      <c r="BA137">
        <f t="shared" ref="BA137:BB179" si="26">AX137*1000</f>
        <v>11.819100000000001</v>
      </c>
      <c r="BB137">
        <f t="shared" si="26"/>
        <v>8.8112999999999992</v>
      </c>
      <c r="BC137">
        <f t="shared" ref="BC137:BC179" si="27">BB137/BA137</f>
        <v>0.74551361778815639</v>
      </c>
      <c r="BD137">
        <f t="shared" ref="BD137:BD179" si="28">SQRT(2/(1/BA137^2+1/BB137^2))</f>
        <v>9.9903204895900881</v>
      </c>
      <c r="BF137" s="2">
        <v>1.18224E-2</v>
      </c>
      <c r="BG137" s="2">
        <v>8.7773E-3</v>
      </c>
      <c r="BH137">
        <v>39116</v>
      </c>
      <c r="BI137">
        <f t="shared" ref="BI137:BI179" si="29">BF137*1000</f>
        <v>11.8224</v>
      </c>
      <c r="BJ137">
        <f t="shared" ref="BJ137:BJ179" si="30">BG137*1000</f>
        <v>8.7773000000000003</v>
      </c>
      <c r="BK137">
        <f t="shared" ref="BK137:BK179" si="31">BJ137/BI137</f>
        <v>0.74242962511841926</v>
      </c>
      <c r="BL137">
        <f t="shared" ref="BL137:BL191" si="32">SQRT(2/(1/BI137^2+1/BJ137^2))</f>
        <v>9.9664799512060398</v>
      </c>
    </row>
    <row r="138" spans="50:64" x14ac:dyDescent="0.25">
      <c r="AX138">
        <v>1.1865499999999999E-2</v>
      </c>
      <c r="AY138">
        <v>8.8386999999999997E-3</v>
      </c>
      <c r="AZ138">
        <v>40000</v>
      </c>
      <c r="BA138">
        <f t="shared" si="26"/>
        <v>11.865499999999999</v>
      </c>
      <c r="BB138">
        <f t="shared" si="26"/>
        <v>8.8386999999999993</v>
      </c>
      <c r="BC138">
        <f t="shared" si="27"/>
        <v>0.74490750495132951</v>
      </c>
      <c r="BD138">
        <f t="shared" si="28"/>
        <v>10.024297528866249</v>
      </c>
      <c r="BF138" s="2">
        <v>1.1881600000000001E-2</v>
      </c>
      <c r="BG138" s="2">
        <v>8.8137000000000007E-3</v>
      </c>
      <c r="BH138">
        <v>39291</v>
      </c>
      <c r="BI138">
        <f t="shared" si="29"/>
        <v>11.881600000000001</v>
      </c>
      <c r="BJ138">
        <f t="shared" si="30"/>
        <v>8.8137000000000008</v>
      </c>
      <c r="BK138">
        <f t="shared" si="31"/>
        <v>0.74179403447347159</v>
      </c>
      <c r="BL138">
        <f t="shared" si="32"/>
        <v>10.010856052135303</v>
      </c>
    </row>
    <row r="139" spans="50:64" x14ac:dyDescent="0.25">
      <c r="AX139">
        <v>1.19249E-2</v>
      </c>
      <c r="AY139">
        <v>8.8737E-3</v>
      </c>
      <c r="AZ139">
        <v>40889</v>
      </c>
      <c r="BA139">
        <f t="shared" si="26"/>
        <v>11.924900000000001</v>
      </c>
      <c r="BB139">
        <f t="shared" si="26"/>
        <v>8.8736999999999995</v>
      </c>
      <c r="BC139">
        <f t="shared" si="27"/>
        <v>0.74413202626437114</v>
      </c>
      <c r="BD139">
        <f t="shared" si="28"/>
        <v>10.067731361744467</v>
      </c>
      <c r="BF139" s="2">
        <v>1.1941200000000001E-2</v>
      </c>
      <c r="BG139" s="2">
        <v>8.8502000000000008E-3</v>
      </c>
      <c r="BH139">
        <v>39465</v>
      </c>
      <c r="BI139">
        <f t="shared" si="29"/>
        <v>11.9412</v>
      </c>
      <c r="BJ139">
        <f t="shared" si="30"/>
        <v>8.850200000000001</v>
      </c>
      <c r="BK139">
        <f t="shared" si="31"/>
        <v>0.74114829330385568</v>
      </c>
      <c r="BL139">
        <f t="shared" si="32"/>
        <v>10.055419914268327</v>
      </c>
    </row>
    <row r="140" spans="50:64" x14ac:dyDescent="0.25">
      <c r="AX140">
        <v>1.19845E-2</v>
      </c>
      <c r="AY140">
        <v>8.9078999999999998E-3</v>
      </c>
      <c r="AZ140">
        <v>41762</v>
      </c>
      <c r="BA140">
        <f t="shared" si="26"/>
        <v>11.984500000000001</v>
      </c>
      <c r="BB140">
        <f t="shared" si="26"/>
        <v>8.9078999999999997</v>
      </c>
      <c r="BC140">
        <f t="shared" si="27"/>
        <v>0.74328507655721965</v>
      </c>
      <c r="BD140">
        <f t="shared" si="28"/>
        <v>10.110632946550973</v>
      </c>
      <c r="BF140" s="2">
        <v>1.2001E-2</v>
      </c>
      <c r="BG140" s="2">
        <v>8.8868000000000003E-3</v>
      </c>
      <c r="BH140">
        <v>39638</v>
      </c>
      <c r="BI140">
        <f t="shared" si="29"/>
        <v>12.000999999999999</v>
      </c>
      <c r="BJ140">
        <f t="shared" si="30"/>
        <v>8.8868000000000009</v>
      </c>
      <c r="BK140">
        <f t="shared" si="31"/>
        <v>0.74050495792017346</v>
      </c>
      <c r="BL140">
        <f t="shared" si="32"/>
        <v>10.100111601854378</v>
      </c>
    </row>
    <row r="141" spans="50:64" x14ac:dyDescent="0.25">
      <c r="AX141">
        <v>1.20445E-2</v>
      </c>
      <c r="AY141">
        <v>8.9417000000000003E-3</v>
      </c>
      <c r="AZ141">
        <v>42626</v>
      </c>
      <c r="BA141">
        <f t="shared" si="26"/>
        <v>12.044499999999999</v>
      </c>
      <c r="BB141">
        <f t="shared" si="26"/>
        <v>8.9417000000000009</v>
      </c>
      <c r="BC141">
        <f t="shared" si="27"/>
        <v>0.74238864211880951</v>
      </c>
      <c r="BD141">
        <f t="shared" si="28"/>
        <v>10.153352605928646</v>
      </c>
      <c r="BF141" s="2">
        <v>1.20613E-2</v>
      </c>
      <c r="BG141" s="2">
        <v>8.9234999999999991E-3</v>
      </c>
      <c r="BH141">
        <v>39810</v>
      </c>
      <c r="BI141">
        <f t="shared" si="29"/>
        <v>12.061300000000001</v>
      </c>
      <c r="BJ141">
        <f t="shared" si="30"/>
        <v>8.9234999999999989</v>
      </c>
      <c r="BK141">
        <f t="shared" si="31"/>
        <v>0.73984562194788273</v>
      </c>
      <c r="BL141">
        <f t="shared" si="32"/>
        <v>10.145020356069152</v>
      </c>
    </row>
    <row r="142" spans="50:64" x14ac:dyDescent="0.25">
      <c r="AX142">
        <v>1.2104699999999999E-2</v>
      </c>
      <c r="AY142">
        <v>8.9750999999999997E-3</v>
      </c>
      <c r="AZ142">
        <v>43480</v>
      </c>
      <c r="BA142">
        <f t="shared" si="26"/>
        <v>12.104699999999999</v>
      </c>
      <c r="BB142">
        <f t="shared" si="26"/>
        <v>8.9750999999999994</v>
      </c>
      <c r="BC142">
        <f t="shared" si="27"/>
        <v>0.7414557981610449</v>
      </c>
      <c r="BD142">
        <f t="shared" si="28"/>
        <v>10.195828754553084</v>
      </c>
      <c r="BF142" s="2">
        <v>1.2121699999999999E-2</v>
      </c>
      <c r="BG142" s="2">
        <v>8.9601999999999998E-3</v>
      </c>
      <c r="BH142">
        <v>39981</v>
      </c>
      <c r="BI142">
        <f t="shared" si="29"/>
        <v>12.121699999999999</v>
      </c>
      <c r="BJ142">
        <f t="shared" si="30"/>
        <v>8.9602000000000004</v>
      </c>
      <c r="BK142">
        <f t="shared" si="31"/>
        <v>0.73918674773340387</v>
      </c>
      <c r="BL142">
        <f t="shared" si="32"/>
        <v>10.189953342374046</v>
      </c>
    </row>
    <row r="143" spans="50:64" x14ac:dyDescent="0.25">
      <c r="AX143">
        <v>1.21653E-2</v>
      </c>
      <c r="AY143">
        <v>9.0081999999999992E-3</v>
      </c>
      <c r="AZ143">
        <v>44325</v>
      </c>
      <c r="BA143">
        <f t="shared" si="26"/>
        <v>12.1653</v>
      </c>
      <c r="BB143">
        <f t="shared" si="26"/>
        <v>9.0081999999999987</v>
      </c>
      <c r="BC143">
        <f t="shared" si="27"/>
        <v>0.740483177562411</v>
      </c>
      <c r="BD143">
        <f t="shared" si="28"/>
        <v>10.238192945897271</v>
      </c>
      <c r="BF143" s="2">
        <v>1.21285E-2</v>
      </c>
      <c r="BG143" s="2">
        <v>8.9642999999999997E-3</v>
      </c>
      <c r="BH143">
        <v>40000</v>
      </c>
      <c r="BI143">
        <f t="shared" si="29"/>
        <v>12.128500000000001</v>
      </c>
      <c r="BJ143">
        <f t="shared" si="30"/>
        <v>8.9642999999999997</v>
      </c>
      <c r="BK143">
        <f t="shared" si="31"/>
        <v>0.7391103598961124</v>
      </c>
      <c r="BL143">
        <f t="shared" si="32"/>
        <v>10.194988297385244</v>
      </c>
    </row>
    <row r="144" spans="50:64" x14ac:dyDescent="0.25">
      <c r="AX144">
        <v>1.22144E-2</v>
      </c>
      <c r="AY144">
        <v>9.0345000000000009E-3</v>
      </c>
      <c r="AZ144">
        <v>45000</v>
      </c>
      <c r="BA144">
        <f t="shared" si="26"/>
        <v>12.214399999999999</v>
      </c>
      <c r="BB144">
        <f t="shared" si="26"/>
        <v>9.0345000000000013</v>
      </c>
      <c r="BC144">
        <f t="shared" si="27"/>
        <v>0.73965974587372296</v>
      </c>
      <c r="BD144">
        <f t="shared" si="28"/>
        <v>10.272127768666648</v>
      </c>
      <c r="BF144" s="2">
        <v>1.2189200000000001E-2</v>
      </c>
      <c r="BG144" s="2">
        <v>9.0012000000000009E-3</v>
      </c>
      <c r="BH144">
        <v>40880</v>
      </c>
      <c r="BI144">
        <f t="shared" si="29"/>
        <v>12.189200000000001</v>
      </c>
      <c r="BJ144">
        <f t="shared" si="30"/>
        <v>9.0012000000000008</v>
      </c>
      <c r="BK144">
        <f t="shared" si="31"/>
        <v>0.7384569947166344</v>
      </c>
      <c r="BL144">
        <f t="shared" si="32"/>
        <v>10.240151328458609</v>
      </c>
    </row>
    <row r="145" spans="50:64" x14ac:dyDescent="0.25">
      <c r="AX145">
        <v>1.22758E-2</v>
      </c>
      <c r="AY145">
        <v>9.0674999999999992E-3</v>
      </c>
      <c r="AZ145">
        <v>45162</v>
      </c>
      <c r="BA145">
        <f t="shared" si="26"/>
        <v>12.2758</v>
      </c>
      <c r="BB145">
        <f t="shared" si="26"/>
        <v>9.067499999999999</v>
      </c>
      <c r="BC145">
        <f t="shared" si="27"/>
        <v>0.73864839766043755</v>
      </c>
      <c r="BD145">
        <f t="shared" si="28"/>
        <v>10.314633544311556</v>
      </c>
      <c r="BF145" s="2">
        <v>1.2250199999999999E-2</v>
      </c>
      <c r="BG145" s="2">
        <v>9.0381000000000003E-3</v>
      </c>
      <c r="BH145">
        <v>41756</v>
      </c>
      <c r="BI145">
        <f t="shared" si="29"/>
        <v>12.2502</v>
      </c>
      <c r="BJ145">
        <f t="shared" si="30"/>
        <v>9.0381</v>
      </c>
      <c r="BK145">
        <f t="shared" si="31"/>
        <v>0.73779203604839105</v>
      </c>
      <c r="BL145">
        <f t="shared" si="32"/>
        <v>10.28539770643577</v>
      </c>
    </row>
    <row r="146" spans="50:64" x14ac:dyDescent="0.25">
      <c r="AX146">
        <v>1.23374E-2</v>
      </c>
      <c r="AY146">
        <v>9.0995999999999994E-3</v>
      </c>
      <c r="AZ146">
        <v>45321</v>
      </c>
      <c r="BA146">
        <f t="shared" si="26"/>
        <v>12.337400000000001</v>
      </c>
      <c r="BB146">
        <f t="shared" si="26"/>
        <v>9.0995999999999988</v>
      </c>
      <c r="BC146">
        <f t="shared" si="27"/>
        <v>0.73756220921750115</v>
      </c>
      <c r="BD146">
        <f t="shared" si="28"/>
        <v>10.356521983868912</v>
      </c>
      <c r="BF146" s="2">
        <v>1.23115E-2</v>
      </c>
      <c r="BG146" s="2">
        <v>9.0752000000000003E-3</v>
      </c>
      <c r="BH146">
        <v>42628</v>
      </c>
      <c r="BI146">
        <f t="shared" si="29"/>
        <v>12.311499999999999</v>
      </c>
      <c r="BJ146">
        <f t="shared" si="30"/>
        <v>9.0752000000000006</v>
      </c>
      <c r="BK146">
        <f t="shared" si="31"/>
        <v>0.73713194980302976</v>
      </c>
      <c r="BL146">
        <f t="shared" si="32"/>
        <v>10.330874565382938</v>
      </c>
    </row>
    <row r="147" spans="50:64" x14ac:dyDescent="0.25">
      <c r="AX147">
        <v>1.2399200000000001E-2</v>
      </c>
      <c r="AY147">
        <v>9.1313000000000002E-3</v>
      </c>
      <c r="AZ147">
        <v>45478</v>
      </c>
      <c r="BA147">
        <f t="shared" si="26"/>
        <v>12.3992</v>
      </c>
      <c r="BB147">
        <f t="shared" si="26"/>
        <v>9.1312999999999995</v>
      </c>
      <c r="BC147">
        <f t="shared" si="27"/>
        <v>0.73644267372088512</v>
      </c>
      <c r="BD147">
        <f t="shared" si="28"/>
        <v>10.398158864625147</v>
      </c>
      <c r="BF147" s="2">
        <v>1.23731E-2</v>
      </c>
      <c r="BG147" s="2">
        <v>9.1123000000000003E-3</v>
      </c>
      <c r="BH147">
        <v>43496</v>
      </c>
      <c r="BI147">
        <f t="shared" si="29"/>
        <v>12.373099999999999</v>
      </c>
      <c r="BJ147">
        <f t="shared" si="30"/>
        <v>9.1122999999999994</v>
      </c>
      <c r="BK147">
        <f t="shared" si="31"/>
        <v>0.73646054747799661</v>
      </c>
      <c r="BL147">
        <f t="shared" si="32"/>
        <v>10.37643428421708</v>
      </c>
    </row>
    <row r="148" spans="50:64" x14ac:dyDescent="0.25">
      <c r="AX148">
        <v>1.24615E-2</v>
      </c>
      <c r="AY148">
        <v>9.1628000000000005E-3</v>
      </c>
      <c r="AZ148">
        <v>45634</v>
      </c>
      <c r="BA148">
        <f t="shared" si="26"/>
        <v>12.461500000000001</v>
      </c>
      <c r="BB148">
        <f t="shared" si="26"/>
        <v>9.1628000000000007</v>
      </c>
      <c r="BC148">
        <f t="shared" si="27"/>
        <v>0.73528868916262091</v>
      </c>
      <c r="BD148">
        <f t="shared" si="28"/>
        <v>10.439778574380394</v>
      </c>
      <c r="BF148" s="2">
        <v>1.2435E-2</v>
      </c>
      <c r="BG148" s="2">
        <v>9.1496000000000008E-3</v>
      </c>
      <c r="BH148">
        <v>44360</v>
      </c>
      <c r="BI148">
        <f t="shared" si="29"/>
        <v>12.435</v>
      </c>
      <c r="BJ148">
        <f t="shared" si="30"/>
        <v>9.1496000000000013</v>
      </c>
      <c r="BK148">
        <f t="shared" si="31"/>
        <v>0.73579412947326106</v>
      </c>
      <c r="BL148">
        <f t="shared" si="32"/>
        <v>10.422224278135156</v>
      </c>
    </row>
    <row r="149" spans="50:64" x14ac:dyDescent="0.25">
      <c r="AX149">
        <v>1.2524E-2</v>
      </c>
      <c r="AY149">
        <v>9.1938999999999996E-3</v>
      </c>
      <c r="AZ149">
        <v>45788</v>
      </c>
      <c r="BA149">
        <f t="shared" si="26"/>
        <v>12.524000000000001</v>
      </c>
      <c r="BB149">
        <f t="shared" si="26"/>
        <v>9.1938999999999993</v>
      </c>
      <c r="BC149">
        <f t="shared" si="27"/>
        <v>0.73410252315554125</v>
      </c>
      <c r="BD149">
        <f t="shared" si="28"/>
        <v>10.48114319668089</v>
      </c>
      <c r="BF149" s="2">
        <v>1.2481300000000001E-2</v>
      </c>
      <c r="BG149" s="2">
        <v>9.1774000000000005E-3</v>
      </c>
      <c r="BH149">
        <v>45000</v>
      </c>
      <c r="BI149">
        <f t="shared" si="29"/>
        <v>12.481300000000001</v>
      </c>
      <c r="BJ149">
        <f t="shared" si="30"/>
        <v>9.1774000000000004</v>
      </c>
      <c r="BK149">
        <f t="shared" si="31"/>
        <v>0.73529199682725355</v>
      </c>
      <c r="BL149">
        <f t="shared" si="32"/>
        <v>10.456396804649382</v>
      </c>
    </row>
    <row r="150" spans="50:64" x14ac:dyDescent="0.25">
      <c r="AX150">
        <v>1.2586999999999999E-2</v>
      </c>
      <c r="AY150">
        <v>9.2247000000000006E-3</v>
      </c>
      <c r="AZ150">
        <v>45941</v>
      </c>
      <c r="BA150">
        <f t="shared" si="26"/>
        <v>12.587</v>
      </c>
      <c r="BB150">
        <f t="shared" si="26"/>
        <v>9.2247000000000003</v>
      </c>
      <c r="BC150">
        <f t="shared" si="27"/>
        <v>0.73287518868674029</v>
      </c>
      <c r="BD150">
        <f t="shared" si="28"/>
        <v>10.522412770072266</v>
      </c>
      <c r="BF150" s="2">
        <v>1.2543800000000001E-2</v>
      </c>
      <c r="BG150" s="2">
        <v>9.2148999999999998E-3</v>
      </c>
      <c r="BH150">
        <v>45166</v>
      </c>
      <c r="BI150">
        <f t="shared" si="29"/>
        <v>12.543800000000001</v>
      </c>
      <c r="BJ150">
        <f t="shared" si="30"/>
        <v>9.2149000000000001</v>
      </c>
      <c r="BK150">
        <f t="shared" si="31"/>
        <v>0.73461789888231632</v>
      </c>
      <c r="BL150">
        <f t="shared" si="32"/>
        <v>10.502500800597922</v>
      </c>
    </row>
    <row r="151" spans="50:64" x14ac:dyDescent="0.25">
      <c r="AX151">
        <v>1.2650099999999999E-2</v>
      </c>
      <c r="AY151">
        <v>9.2551000000000005E-3</v>
      </c>
      <c r="AZ151">
        <v>46092</v>
      </c>
      <c r="BA151">
        <f t="shared" si="26"/>
        <v>12.650099999999998</v>
      </c>
      <c r="BB151">
        <f t="shared" si="26"/>
        <v>9.2551000000000005</v>
      </c>
      <c r="BC151">
        <f t="shared" si="27"/>
        <v>0.73162267491956601</v>
      </c>
      <c r="BD151">
        <f t="shared" si="28"/>
        <v>10.56339417135446</v>
      </c>
      <c r="BF151" s="2">
        <v>1.26067E-2</v>
      </c>
      <c r="BG151" s="2">
        <v>9.2525999999999997E-3</v>
      </c>
      <c r="BH151">
        <v>45331</v>
      </c>
      <c r="BI151">
        <f t="shared" si="29"/>
        <v>12.6067</v>
      </c>
      <c r="BJ151">
        <f t="shared" si="30"/>
        <v>9.2525999999999993</v>
      </c>
      <c r="BK151">
        <f t="shared" si="31"/>
        <v>0.7339430620225752</v>
      </c>
      <c r="BL151">
        <f t="shared" si="32"/>
        <v>10.54886418667404</v>
      </c>
    </row>
    <row r="152" spans="50:64" x14ac:dyDescent="0.25">
      <c r="AX152">
        <v>1.27137E-2</v>
      </c>
      <c r="AY152">
        <v>9.2852999999999998E-3</v>
      </c>
      <c r="AZ152">
        <v>46242</v>
      </c>
      <c r="BA152">
        <f t="shared" si="26"/>
        <v>12.713699999999999</v>
      </c>
      <c r="BB152">
        <f t="shared" si="26"/>
        <v>9.2852999999999994</v>
      </c>
      <c r="BC152">
        <f t="shared" si="27"/>
        <v>0.7303381391727034</v>
      </c>
      <c r="BD152">
        <f t="shared" si="28"/>
        <v>10.604350814784677</v>
      </c>
      <c r="BF152" s="2">
        <v>1.2669700000000001E-2</v>
      </c>
      <c r="BG152" s="2">
        <v>9.2902000000000002E-3</v>
      </c>
      <c r="BH152">
        <v>45495</v>
      </c>
      <c r="BI152">
        <f t="shared" si="29"/>
        <v>12.669700000000001</v>
      </c>
      <c r="BJ152">
        <f t="shared" si="30"/>
        <v>9.2902000000000005</v>
      </c>
      <c r="BK152">
        <f t="shared" si="31"/>
        <v>0.73326124533335435</v>
      </c>
      <c r="BL152">
        <f t="shared" si="32"/>
        <v>10.595176619802672</v>
      </c>
    </row>
    <row r="153" spans="50:64" x14ac:dyDescent="0.25">
      <c r="AX153">
        <v>1.27774E-2</v>
      </c>
      <c r="AY153">
        <v>9.3150999999999998E-3</v>
      </c>
      <c r="AZ153">
        <v>46390</v>
      </c>
      <c r="BA153">
        <f t="shared" si="26"/>
        <v>12.7774</v>
      </c>
      <c r="BB153">
        <f t="shared" si="26"/>
        <v>9.3150999999999993</v>
      </c>
      <c r="BC153">
        <f t="shared" si="27"/>
        <v>0.72902937999906081</v>
      </c>
      <c r="BD153">
        <f t="shared" si="28"/>
        <v>10.645015803268166</v>
      </c>
      <c r="BF153" s="2">
        <v>1.2733400000000001E-2</v>
      </c>
      <c r="BG153" s="2">
        <v>9.3282E-3</v>
      </c>
      <c r="BH153">
        <v>45659</v>
      </c>
      <c r="BI153">
        <f t="shared" si="29"/>
        <v>12.733400000000001</v>
      </c>
      <c r="BJ153">
        <f t="shared" si="30"/>
        <v>9.3282000000000007</v>
      </c>
      <c r="BK153">
        <f t="shared" si="31"/>
        <v>0.73257731634912904</v>
      </c>
      <c r="BL153">
        <f t="shared" si="32"/>
        <v>10.641984146415419</v>
      </c>
    </row>
    <row r="154" spans="50:64" x14ac:dyDescent="0.25">
      <c r="AX154">
        <v>1.28416E-2</v>
      </c>
      <c r="AY154">
        <v>9.3445999999999998E-3</v>
      </c>
      <c r="AZ154">
        <v>46537</v>
      </c>
      <c r="BA154">
        <f t="shared" si="26"/>
        <v>12.8416</v>
      </c>
      <c r="BB154">
        <f t="shared" si="26"/>
        <v>9.3445999999999998</v>
      </c>
      <c r="BC154">
        <f t="shared" si="27"/>
        <v>0.7276819087964117</v>
      </c>
      <c r="BD154">
        <f t="shared" si="28"/>
        <v>10.685577471093707</v>
      </c>
      <c r="BF154" s="2">
        <v>1.27972E-2</v>
      </c>
      <c r="BG154" s="2">
        <v>9.3661999999999999E-3</v>
      </c>
      <c r="BH154">
        <v>45822</v>
      </c>
      <c r="BI154">
        <f t="shared" si="29"/>
        <v>12.7972</v>
      </c>
      <c r="BJ154">
        <f t="shared" si="30"/>
        <v>9.3661999999999992</v>
      </c>
      <c r="BK154">
        <f t="shared" si="31"/>
        <v>0.73189447691682552</v>
      </c>
      <c r="BL154">
        <f t="shared" si="32"/>
        <v>10.688814546950168</v>
      </c>
    </row>
    <row r="155" spans="50:64" x14ac:dyDescent="0.25">
      <c r="AX155">
        <v>1.29059E-2</v>
      </c>
      <c r="AY155">
        <v>9.3737999999999998E-3</v>
      </c>
      <c r="AZ155">
        <v>46682</v>
      </c>
      <c r="BA155">
        <f t="shared" si="26"/>
        <v>12.905899999999999</v>
      </c>
      <c r="BB155">
        <f t="shared" si="26"/>
        <v>9.3737999999999992</v>
      </c>
      <c r="BC155">
        <f t="shared" si="27"/>
        <v>0.726318970393386</v>
      </c>
      <c r="BD155">
        <f t="shared" si="28"/>
        <v>10.72591849116697</v>
      </c>
      <c r="BF155" s="2">
        <v>1.2861300000000001E-2</v>
      </c>
      <c r="BG155" s="2">
        <v>9.4043000000000009E-3</v>
      </c>
      <c r="BH155">
        <v>45984</v>
      </c>
      <c r="BI155">
        <f t="shared" si="29"/>
        <v>12.861300000000002</v>
      </c>
      <c r="BJ155">
        <f t="shared" si="30"/>
        <v>9.404300000000001</v>
      </c>
      <c r="BK155">
        <f t="shared" si="31"/>
        <v>0.73120913126977827</v>
      </c>
      <c r="BL155">
        <f t="shared" si="32"/>
        <v>10.735800302273622</v>
      </c>
    </row>
    <row r="156" spans="50:64" x14ac:dyDescent="0.25">
      <c r="AX156">
        <v>1.2970600000000001E-2</v>
      </c>
      <c r="AY156">
        <v>9.4026999999999999E-3</v>
      </c>
      <c r="AZ156">
        <v>46826</v>
      </c>
      <c r="BA156">
        <f t="shared" si="26"/>
        <v>12.970600000000001</v>
      </c>
      <c r="BB156">
        <f t="shared" si="26"/>
        <v>9.4026999999999994</v>
      </c>
      <c r="BC156">
        <f t="shared" si="27"/>
        <v>0.72492405902579671</v>
      </c>
      <c r="BD156">
        <f t="shared" si="28"/>
        <v>10.766123366593568</v>
      </c>
      <c r="BF156" s="2">
        <v>1.2925900000000001E-2</v>
      </c>
      <c r="BG156" s="2">
        <v>9.4421999999999996E-3</v>
      </c>
      <c r="BH156">
        <v>46144</v>
      </c>
      <c r="BI156">
        <f t="shared" si="29"/>
        <v>12.9259</v>
      </c>
      <c r="BJ156">
        <f t="shared" si="30"/>
        <v>9.4421999999999997</v>
      </c>
      <c r="BK156">
        <f t="shared" si="31"/>
        <v>0.73048685197935925</v>
      </c>
      <c r="BL156">
        <f t="shared" si="32"/>
        <v>10.782775912166533</v>
      </c>
    </row>
    <row r="157" spans="50:64" x14ac:dyDescent="0.25">
      <c r="AX157">
        <v>1.30358E-2</v>
      </c>
      <c r="AY157">
        <v>9.4313000000000001E-3</v>
      </c>
      <c r="AZ157">
        <v>46969</v>
      </c>
      <c r="BA157">
        <f t="shared" si="26"/>
        <v>13.0358</v>
      </c>
      <c r="BB157">
        <f t="shared" si="26"/>
        <v>9.4313000000000002</v>
      </c>
      <c r="BC157">
        <f t="shared" si="27"/>
        <v>0.72349222909219224</v>
      </c>
      <c r="BD157">
        <f t="shared" si="28"/>
        <v>10.806218305447171</v>
      </c>
      <c r="BF157" s="2">
        <v>1.29908E-2</v>
      </c>
      <c r="BG157" s="2">
        <v>9.4801999999999994E-3</v>
      </c>
      <c r="BH157">
        <v>46303</v>
      </c>
      <c r="BI157">
        <f t="shared" si="29"/>
        <v>12.9908</v>
      </c>
      <c r="BJ157">
        <f t="shared" si="30"/>
        <v>9.4802</v>
      </c>
      <c r="BK157">
        <f t="shared" si="31"/>
        <v>0.72976260122548264</v>
      </c>
      <c r="BL157">
        <f t="shared" si="32"/>
        <v>10.829905866799882</v>
      </c>
    </row>
    <row r="158" spans="50:64" x14ac:dyDescent="0.25">
      <c r="AX158">
        <v>1.3101E-2</v>
      </c>
      <c r="AY158">
        <v>9.4596000000000003E-3</v>
      </c>
      <c r="AZ158">
        <v>47110</v>
      </c>
      <c r="BA158">
        <f t="shared" si="26"/>
        <v>13.100999999999999</v>
      </c>
      <c r="BB158">
        <f t="shared" si="26"/>
        <v>9.4596</v>
      </c>
      <c r="BC158">
        <f t="shared" si="27"/>
        <v>0.72205175177467373</v>
      </c>
      <c r="BD158">
        <f t="shared" si="28"/>
        <v>10.846058802348121</v>
      </c>
      <c r="BF158" s="2">
        <v>1.3056E-2</v>
      </c>
      <c r="BG158" s="2">
        <v>9.5181999999999992E-3</v>
      </c>
      <c r="BH158">
        <v>46461</v>
      </c>
      <c r="BI158">
        <f t="shared" si="29"/>
        <v>13.055999999999999</v>
      </c>
      <c r="BJ158">
        <f t="shared" si="30"/>
        <v>9.5181999999999984</v>
      </c>
      <c r="BK158">
        <f t="shared" si="31"/>
        <v>0.72902879901960782</v>
      </c>
      <c r="BL158">
        <f t="shared" si="32"/>
        <v>10.877115376149513</v>
      </c>
    </row>
    <row r="159" spans="50:64" x14ac:dyDescent="0.25">
      <c r="AX159">
        <v>1.31667E-2</v>
      </c>
      <c r="AY159">
        <v>9.4876000000000005E-3</v>
      </c>
      <c r="AZ159">
        <v>47250</v>
      </c>
      <c r="BA159">
        <f t="shared" si="26"/>
        <v>13.166700000000001</v>
      </c>
      <c r="BB159">
        <f t="shared" si="26"/>
        <v>9.4876000000000005</v>
      </c>
      <c r="BC159">
        <f t="shared" si="27"/>
        <v>0.7205753909483773</v>
      </c>
      <c r="BD159">
        <f t="shared" si="28"/>
        <v>10.885785148702972</v>
      </c>
      <c r="BF159" s="2">
        <v>1.3121499999999999E-2</v>
      </c>
      <c r="BG159" s="2">
        <v>9.5563000000000002E-3</v>
      </c>
      <c r="BH159">
        <v>46618</v>
      </c>
      <c r="BI159">
        <f t="shared" si="29"/>
        <v>13.121499999999999</v>
      </c>
      <c r="BJ159">
        <f t="shared" si="30"/>
        <v>9.5563000000000002</v>
      </c>
      <c r="BK159">
        <f t="shared" si="31"/>
        <v>0.72829325915482235</v>
      </c>
      <c r="BL159">
        <f t="shared" si="32"/>
        <v>10.924478731116507</v>
      </c>
    </row>
    <row r="160" spans="50:64" x14ac:dyDescent="0.25">
      <c r="AX160">
        <v>1.3232799999999999E-2</v>
      </c>
      <c r="AY160">
        <v>9.5154000000000002E-3</v>
      </c>
      <c r="AZ160">
        <v>47389</v>
      </c>
      <c r="BA160">
        <f t="shared" si="26"/>
        <v>13.232799999999999</v>
      </c>
      <c r="BB160">
        <f t="shared" si="26"/>
        <v>9.5153999999999996</v>
      </c>
      <c r="BC160">
        <f t="shared" si="27"/>
        <v>0.71907683936884104</v>
      </c>
      <c r="BD160">
        <f t="shared" si="28"/>
        <v>10.925442164123433</v>
      </c>
      <c r="BF160" s="2">
        <v>1.31875E-2</v>
      </c>
      <c r="BG160" s="2">
        <v>9.5946999999999994E-3</v>
      </c>
      <c r="BH160">
        <v>46775</v>
      </c>
      <c r="BI160">
        <f t="shared" si="29"/>
        <v>13.1875</v>
      </c>
      <c r="BJ160">
        <f t="shared" si="30"/>
        <v>9.5946999999999996</v>
      </c>
      <c r="BK160">
        <f t="shared" si="31"/>
        <v>0.72756018957345969</v>
      </c>
      <c r="BL160">
        <f t="shared" si="32"/>
        <v>10.97220290711364</v>
      </c>
    </row>
    <row r="161" spans="50:64" x14ac:dyDescent="0.25">
      <c r="AX161">
        <v>1.3299399999999999E-2</v>
      </c>
      <c r="AY161">
        <v>9.5429999999999994E-3</v>
      </c>
      <c r="AZ161">
        <v>47527</v>
      </c>
      <c r="BA161">
        <f t="shared" si="26"/>
        <v>13.299399999999999</v>
      </c>
      <c r="BB161">
        <f t="shared" si="26"/>
        <v>9.5429999999999993</v>
      </c>
      <c r="BC161">
        <f t="shared" si="27"/>
        <v>0.71755116772185212</v>
      </c>
      <c r="BD161">
        <f t="shared" si="28"/>
        <v>10.965055944382975</v>
      </c>
      <c r="BF161" s="2">
        <v>1.32537E-2</v>
      </c>
      <c r="BG161" s="2">
        <v>9.6331999999999997E-3</v>
      </c>
      <c r="BH161">
        <v>46931</v>
      </c>
      <c r="BI161">
        <f t="shared" si="29"/>
        <v>13.2537</v>
      </c>
      <c r="BJ161">
        <f t="shared" si="30"/>
        <v>9.6332000000000004</v>
      </c>
      <c r="BK161">
        <f t="shared" si="31"/>
        <v>0.72683099813636953</v>
      </c>
      <c r="BL161">
        <f t="shared" si="32"/>
        <v>11.020051931527567</v>
      </c>
    </row>
    <row r="162" spans="50:64" x14ac:dyDescent="0.25">
      <c r="AX162">
        <v>1.33659E-2</v>
      </c>
      <c r="AY162">
        <v>9.5701999999999992E-3</v>
      </c>
      <c r="AZ162">
        <v>47663</v>
      </c>
      <c r="BA162">
        <f t="shared" si="26"/>
        <v>13.3659</v>
      </c>
      <c r="BB162">
        <f t="shared" si="26"/>
        <v>9.5701999999999998</v>
      </c>
      <c r="BC162">
        <f t="shared" si="27"/>
        <v>0.71601613060100699</v>
      </c>
      <c r="BD162">
        <f t="shared" si="28"/>
        <v>11.004304735521943</v>
      </c>
      <c r="BF162" s="2">
        <v>1.33203E-2</v>
      </c>
      <c r="BG162" s="2">
        <v>9.672E-3</v>
      </c>
      <c r="BH162">
        <v>47087</v>
      </c>
      <c r="BI162">
        <f t="shared" si="29"/>
        <v>13.3203</v>
      </c>
      <c r="BJ162">
        <f t="shared" si="30"/>
        <v>9.6720000000000006</v>
      </c>
      <c r="BK162">
        <f t="shared" si="31"/>
        <v>0.72610977230242568</v>
      </c>
      <c r="BL162">
        <f t="shared" si="32"/>
        <v>11.06823303676517</v>
      </c>
    </row>
    <row r="163" spans="50:64" x14ac:dyDescent="0.25">
      <c r="AX163">
        <v>1.34328E-2</v>
      </c>
      <c r="AY163">
        <v>9.5971000000000008E-3</v>
      </c>
      <c r="AZ163">
        <v>47798</v>
      </c>
      <c r="BA163">
        <f t="shared" si="26"/>
        <v>13.4328</v>
      </c>
      <c r="BB163">
        <f t="shared" si="26"/>
        <v>9.5971000000000011</v>
      </c>
      <c r="BC163">
        <f t="shared" si="27"/>
        <v>0.71445268298493247</v>
      </c>
      <c r="BD163">
        <f t="shared" si="28"/>
        <v>11.043402463919747</v>
      </c>
      <c r="BF163" s="2">
        <v>1.3387100000000001E-2</v>
      </c>
      <c r="BG163" s="2">
        <v>9.7108999999999997E-3</v>
      </c>
      <c r="BH163">
        <v>47242</v>
      </c>
      <c r="BI163">
        <f t="shared" si="29"/>
        <v>13.3871</v>
      </c>
      <c r="BJ163">
        <f t="shared" si="30"/>
        <v>9.7109000000000005</v>
      </c>
      <c r="BK163">
        <f t="shared" si="31"/>
        <v>0.7253923553271433</v>
      </c>
      <c r="BL163">
        <f t="shared" si="32"/>
        <v>11.11653907717487</v>
      </c>
    </row>
    <row r="164" spans="50:64" x14ac:dyDescent="0.25">
      <c r="AX164">
        <v>1.35002E-2</v>
      </c>
      <c r="AY164">
        <v>9.6238000000000001E-3</v>
      </c>
      <c r="AZ164">
        <v>47932</v>
      </c>
      <c r="BA164">
        <f t="shared" si="26"/>
        <v>13.5002</v>
      </c>
      <c r="BB164">
        <f t="shared" si="26"/>
        <v>9.6237999999999992</v>
      </c>
      <c r="BC164">
        <f t="shared" si="27"/>
        <v>0.71286351313313878</v>
      </c>
      <c r="BD164">
        <f t="shared" si="28"/>
        <v>11.082450651914847</v>
      </c>
      <c r="BF164" s="2">
        <v>1.34544E-2</v>
      </c>
      <c r="BG164" s="2">
        <v>9.7500999999999994E-3</v>
      </c>
      <c r="BH164">
        <v>47397</v>
      </c>
      <c r="BI164">
        <f t="shared" si="29"/>
        <v>13.4544</v>
      </c>
      <c r="BJ164">
        <f t="shared" si="30"/>
        <v>9.7500999999999998</v>
      </c>
      <c r="BK164">
        <f t="shared" si="31"/>
        <v>0.72467742894517784</v>
      </c>
      <c r="BL164">
        <f t="shared" si="32"/>
        <v>11.165205943583286</v>
      </c>
    </row>
    <row r="165" spans="50:64" x14ac:dyDescent="0.25">
      <c r="AX165">
        <v>1.3568E-2</v>
      </c>
      <c r="AY165">
        <v>9.6503000000000005E-3</v>
      </c>
      <c r="AZ165">
        <v>48065</v>
      </c>
      <c r="BA165">
        <f t="shared" si="26"/>
        <v>13.568</v>
      </c>
      <c r="BB165">
        <f t="shared" si="26"/>
        <v>9.6503000000000014</v>
      </c>
      <c r="BC165">
        <f t="shared" si="27"/>
        <v>0.7112544221698115</v>
      </c>
      <c r="BD165">
        <f t="shared" si="28"/>
        <v>11.12141938777304</v>
      </c>
      <c r="BF165" s="2">
        <v>1.35218E-2</v>
      </c>
      <c r="BG165" s="2">
        <v>9.7897000000000001E-3</v>
      </c>
      <c r="BH165">
        <v>47552</v>
      </c>
      <c r="BI165">
        <f t="shared" si="29"/>
        <v>13.521800000000001</v>
      </c>
      <c r="BJ165">
        <f t="shared" si="30"/>
        <v>9.7896999999999998</v>
      </c>
      <c r="BK165">
        <f t="shared" si="31"/>
        <v>0.72399384697303604</v>
      </c>
      <c r="BL165">
        <f t="shared" si="32"/>
        <v>11.214194674569134</v>
      </c>
    </row>
    <row r="166" spans="50:64" x14ac:dyDescent="0.25">
      <c r="AX166">
        <v>1.3636199999999999E-2</v>
      </c>
      <c r="AY166">
        <v>9.6764999999999993E-3</v>
      </c>
      <c r="AZ166">
        <v>48197</v>
      </c>
      <c r="BA166">
        <f t="shared" si="26"/>
        <v>13.636199999999999</v>
      </c>
      <c r="BB166">
        <f t="shared" si="26"/>
        <v>9.676499999999999</v>
      </c>
      <c r="BC166">
        <f t="shared" si="27"/>
        <v>0.70961851542218501</v>
      </c>
      <c r="BD166">
        <f t="shared" si="28"/>
        <v>11.160229941242374</v>
      </c>
      <c r="BF166" s="2">
        <v>1.35896E-2</v>
      </c>
      <c r="BG166">
        <v>9.8292999999999991E-3</v>
      </c>
      <c r="BH166">
        <v>47706</v>
      </c>
      <c r="BI166">
        <f t="shared" si="29"/>
        <v>13.589600000000001</v>
      </c>
      <c r="BJ166">
        <f t="shared" si="30"/>
        <v>9.8292999999999999</v>
      </c>
      <c r="BK166">
        <f t="shared" si="31"/>
        <v>0.72329575557779469</v>
      </c>
      <c r="BL166">
        <f t="shared" si="32"/>
        <v>11.263290577942767</v>
      </c>
    </row>
    <row r="167" spans="50:64" x14ac:dyDescent="0.25">
      <c r="AX167">
        <v>1.37048E-2</v>
      </c>
      <c r="AY167">
        <v>9.7026000000000005E-3</v>
      </c>
      <c r="AZ167">
        <v>48328</v>
      </c>
      <c r="BA167">
        <f t="shared" si="26"/>
        <v>13.704799999999999</v>
      </c>
      <c r="BB167">
        <f t="shared" si="26"/>
        <v>9.7026000000000003</v>
      </c>
      <c r="BC167">
        <f t="shared" si="27"/>
        <v>0.70797092989317623</v>
      </c>
      <c r="BD167">
        <f t="shared" si="28"/>
        <v>11.199033507326806</v>
      </c>
      <c r="BF167">
        <v>1.36577E-2</v>
      </c>
      <c r="BG167">
        <v>9.8689999999999993E-3</v>
      </c>
      <c r="BH167">
        <v>47859</v>
      </c>
      <c r="BI167">
        <f t="shared" si="29"/>
        <v>13.6577</v>
      </c>
      <c r="BJ167">
        <f t="shared" si="30"/>
        <v>9.8689999999999998</v>
      </c>
      <c r="BK167">
        <f t="shared" si="31"/>
        <v>0.72259604472202488</v>
      </c>
      <c r="BL167">
        <f t="shared" si="32"/>
        <v>11.312539999921876</v>
      </c>
    </row>
    <row r="168" spans="50:64" x14ac:dyDescent="0.25">
      <c r="AX168">
        <v>1.3773799999999999E-2</v>
      </c>
      <c r="AY168">
        <v>9.7283999999999999E-3</v>
      </c>
      <c r="AZ168">
        <v>48458</v>
      </c>
      <c r="BA168">
        <f t="shared" si="26"/>
        <v>13.7738</v>
      </c>
      <c r="BB168">
        <f t="shared" si="26"/>
        <v>9.7284000000000006</v>
      </c>
      <c r="BC168">
        <f t="shared" si="27"/>
        <v>0.7062974632998883</v>
      </c>
      <c r="BD168">
        <f t="shared" si="28"/>
        <v>11.237674435091845</v>
      </c>
      <c r="BF168">
        <v>1.3726199999999999E-2</v>
      </c>
      <c r="BG168">
        <v>9.9088000000000006E-3</v>
      </c>
      <c r="BH168">
        <v>48011</v>
      </c>
      <c r="BI168">
        <f t="shared" si="29"/>
        <v>13.726199999999999</v>
      </c>
      <c r="BJ168">
        <f t="shared" si="30"/>
        <v>9.9088000000000012</v>
      </c>
      <c r="BK168">
        <f t="shared" si="31"/>
        <v>0.72188952514170002</v>
      </c>
      <c r="BL168">
        <f t="shared" si="32"/>
        <v>11.361971138236528</v>
      </c>
    </row>
    <row r="169" spans="50:64" x14ac:dyDescent="0.25">
      <c r="AX169">
        <v>1.38432E-2</v>
      </c>
      <c r="AY169">
        <v>9.7540000000000005E-3</v>
      </c>
      <c r="AZ169">
        <v>48587</v>
      </c>
      <c r="BA169">
        <f t="shared" si="26"/>
        <v>13.8432</v>
      </c>
      <c r="BB169">
        <f t="shared" si="26"/>
        <v>9.7540000000000013</v>
      </c>
      <c r="BC169">
        <f t="shared" si="27"/>
        <v>0.70460587147480358</v>
      </c>
      <c r="BD169">
        <f t="shared" si="28"/>
        <v>11.276227357142684</v>
      </c>
      <c r="BF169">
        <v>1.3795099999999999E-2</v>
      </c>
      <c r="BG169">
        <v>9.9486000000000002E-3</v>
      </c>
      <c r="BH169">
        <v>48162</v>
      </c>
      <c r="BI169">
        <f t="shared" si="29"/>
        <v>13.7951</v>
      </c>
      <c r="BJ169">
        <f t="shared" si="30"/>
        <v>9.9486000000000008</v>
      </c>
      <c r="BK169">
        <f t="shared" si="31"/>
        <v>0.72116911077121593</v>
      </c>
      <c r="BL169">
        <f t="shared" si="32"/>
        <v>11.411508209287184</v>
      </c>
    </row>
    <row r="170" spans="50:64" x14ac:dyDescent="0.25">
      <c r="AX170">
        <v>1.39124E-2</v>
      </c>
      <c r="AY170">
        <v>9.7792E-3</v>
      </c>
      <c r="AZ170">
        <v>48714</v>
      </c>
      <c r="BA170">
        <f t="shared" si="26"/>
        <v>13.9124</v>
      </c>
      <c r="BB170">
        <f t="shared" si="26"/>
        <v>9.7791999999999994</v>
      </c>
      <c r="BC170">
        <f t="shared" si="27"/>
        <v>0.70291250970357377</v>
      </c>
      <c r="BD170">
        <f t="shared" si="28"/>
        <v>11.314373949573707</v>
      </c>
      <c r="BF170">
        <v>1.3864400000000001E-2</v>
      </c>
      <c r="BG170">
        <v>9.9886000000000003E-3</v>
      </c>
      <c r="BH170">
        <v>48312</v>
      </c>
      <c r="BI170">
        <f t="shared" si="29"/>
        <v>13.8644</v>
      </c>
      <c r="BJ170">
        <f t="shared" si="30"/>
        <v>9.9885999999999999</v>
      </c>
      <c r="BK170">
        <f t="shared" si="31"/>
        <v>0.72044949655232104</v>
      </c>
      <c r="BL170">
        <f t="shared" si="32"/>
        <v>11.461301728089499</v>
      </c>
    </row>
    <row r="171" spans="50:64" x14ac:dyDescent="0.25">
      <c r="AX171">
        <v>1.3982E-2</v>
      </c>
      <c r="AY171">
        <v>9.8040999999999996E-3</v>
      </c>
      <c r="AZ171">
        <v>48840</v>
      </c>
      <c r="BA171">
        <f t="shared" si="26"/>
        <v>13.981999999999999</v>
      </c>
      <c r="BB171">
        <f t="shared" si="26"/>
        <v>9.8041</v>
      </c>
      <c r="BC171">
        <f t="shared" si="27"/>
        <v>0.70119439279073092</v>
      </c>
      <c r="BD171">
        <f t="shared" si="28"/>
        <v>11.352351557489239</v>
      </c>
      <c r="BF171">
        <v>1.3934E-2</v>
      </c>
      <c r="BG171">
        <v>1.00286E-2</v>
      </c>
      <c r="BH171" s="1">
        <v>48461</v>
      </c>
      <c r="BI171">
        <f t="shared" si="29"/>
        <v>13.934000000000001</v>
      </c>
      <c r="BJ171" s="1">
        <f t="shared" si="30"/>
        <v>10.028600000000001</v>
      </c>
      <c r="BK171">
        <f t="shared" si="31"/>
        <v>0.71972154442371183</v>
      </c>
      <c r="BL171">
        <f t="shared" si="32"/>
        <v>11.511172180313494</v>
      </c>
    </row>
    <row r="172" spans="50:64" x14ac:dyDescent="0.25">
      <c r="AX172">
        <v>1.4052E-2</v>
      </c>
      <c r="AY172">
        <v>9.8288999999999998E-3</v>
      </c>
      <c r="AZ172">
        <v>48965</v>
      </c>
      <c r="BA172">
        <f t="shared" si="26"/>
        <v>14.052</v>
      </c>
      <c r="BB172">
        <f t="shared" si="26"/>
        <v>9.8288999999999991</v>
      </c>
      <c r="BC172">
        <f t="shared" si="27"/>
        <v>0.69946626814688295</v>
      </c>
      <c r="BD172">
        <f t="shared" si="28"/>
        <v>11.390313140020131</v>
      </c>
      <c r="BF172">
        <v>1.40039E-2</v>
      </c>
      <c r="BG172">
        <v>1.00686E-2</v>
      </c>
      <c r="BH172">
        <v>48609</v>
      </c>
      <c r="BI172">
        <f t="shared" si="29"/>
        <v>14.0039</v>
      </c>
      <c r="BJ172">
        <f t="shared" si="30"/>
        <v>10.0686</v>
      </c>
      <c r="BK172">
        <f t="shared" si="31"/>
        <v>0.71898542548861388</v>
      </c>
      <c r="BL172">
        <f t="shared" si="32"/>
        <v>11.561119172050287</v>
      </c>
    </row>
    <row r="173" spans="50:64" x14ac:dyDescent="0.25">
      <c r="AX173">
        <v>1.4122300000000001E-2</v>
      </c>
      <c r="AY173">
        <v>9.8534E-3</v>
      </c>
      <c r="AZ173">
        <v>49089</v>
      </c>
      <c r="BA173">
        <f t="shared" si="26"/>
        <v>14.122300000000001</v>
      </c>
      <c r="BB173">
        <f t="shared" si="26"/>
        <v>9.8534000000000006</v>
      </c>
      <c r="BC173">
        <f t="shared" si="27"/>
        <v>0.69771921004368975</v>
      </c>
      <c r="BD173">
        <f t="shared" si="28"/>
        <v>11.428074644262827</v>
      </c>
      <c r="BF173">
        <v>1.40742E-2</v>
      </c>
      <c r="BG173">
        <v>1.0108799999999999E-2</v>
      </c>
      <c r="BH173" s="1">
        <v>48756</v>
      </c>
      <c r="BI173" s="1">
        <f t="shared" si="29"/>
        <v>14.074199999999999</v>
      </c>
      <c r="BJ173">
        <f t="shared" si="30"/>
        <v>10.108799999999999</v>
      </c>
      <c r="BK173">
        <f t="shared" si="31"/>
        <v>0.71825041565417569</v>
      </c>
      <c r="BL173">
        <f t="shared" si="32"/>
        <v>11.611321930718265</v>
      </c>
    </row>
    <row r="174" spans="50:64" x14ac:dyDescent="0.25">
      <c r="AX174">
        <v>1.4193000000000001E-2</v>
      </c>
      <c r="AY174">
        <v>9.8776999999999997E-3</v>
      </c>
      <c r="AZ174">
        <v>49212</v>
      </c>
      <c r="BA174">
        <f t="shared" si="26"/>
        <v>14.193000000000001</v>
      </c>
      <c r="BB174">
        <f t="shared" si="26"/>
        <v>9.877699999999999</v>
      </c>
      <c r="BC174">
        <f t="shared" si="27"/>
        <v>0.69595575283590494</v>
      </c>
      <c r="BD174">
        <f t="shared" si="28"/>
        <v>11.465738331313208</v>
      </c>
      <c r="BF174">
        <v>1.41447E-2</v>
      </c>
      <c r="BG174">
        <v>1.0149E-2</v>
      </c>
      <c r="BH174">
        <v>48902</v>
      </c>
      <c r="BI174">
        <f t="shared" si="29"/>
        <v>14.1447</v>
      </c>
      <c r="BJ174">
        <f t="shared" si="30"/>
        <v>10.149000000000001</v>
      </c>
      <c r="BK174">
        <f t="shared" si="31"/>
        <v>0.71751256654435946</v>
      </c>
      <c r="BL174">
        <f t="shared" si="32"/>
        <v>11.661572621064536</v>
      </c>
    </row>
    <row r="175" spans="50:64" x14ac:dyDescent="0.25">
      <c r="AX175">
        <v>1.4264000000000001E-2</v>
      </c>
      <c r="AY175">
        <v>9.9016999999999994E-3</v>
      </c>
      <c r="AZ175">
        <v>49334</v>
      </c>
      <c r="BA175">
        <f t="shared" si="26"/>
        <v>14.264000000000001</v>
      </c>
      <c r="BB175">
        <f t="shared" si="26"/>
        <v>9.9016999999999999</v>
      </c>
      <c r="BC175">
        <f t="shared" si="27"/>
        <v>0.69417414469994387</v>
      </c>
      <c r="BD175">
        <f t="shared" si="28"/>
        <v>11.503197444302581</v>
      </c>
      <c r="BF175">
        <v>1.4215800000000001E-2</v>
      </c>
      <c r="BG175">
        <v>1.0189500000000001E-2</v>
      </c>
      <c r="BH175">
        <v>49048</v>
      </c>
      <c r="BI175">
        <f t="shared" si="29"/>
        <v>14.215800000000002</v>
      </c>
      <c r="BJ175">
        <f t="shared" si="30"/>
        <v>10.189500000000001</v>
      </c>
      <c r="BK175">
        <f t="shared" si="31"/>
        <v>0.71677288650656312</v>
      </c>
      <c r="BL175">
        <f t="shared" si="32"/>
        <v>11.712210665589778</v>
      </c>
    </row>
    <row r="176" spans="50:64" x14ac:dyDescent="0.25">
      <c r="AX176">
        <v>1.43353E-2</v>
      </c>
      <c r="AY176">
        <v>9.9255999999999997E-3</v>
      </c>
      <c r="AZ176">
        <v>49455</v>
      </c>
      <c r="BA176">
        <f t="shared" si="26"/>
        <v>14.3353</v>
      </c>
      <c r="BB176">
        <f t="shared" si="26"/>
        <v>9.9255999999999993</v>
      </c>
      <c r="BC176">
        <f t="shared" si="27"/>
        <v>0.69238871875719377</v>
      </c>
      <c r="BD176">
        <f t="shared" si="28"/>
        <v>11.540606843596024</v>
      </c>
      <c r="BF176">
        <v>1.42871E-2</v>
      </c>
      <c r="BG176">
        <v>1.023E-2</v>
      </c>
      <c r="BH176">
        <v>49193</v>
      </c>
      <c r="BI176">
        <f t="shared" si="29"/>
        <v>14.287100000000001</v>
      </c>
      <c r="BJ176">
        <f t="shared" si="30"/>
        <v>10.229999999999999</v>
      </c>
      <c r="BK176">
        <f t="shared" si="31"/>
        <v>0.71603054503713126</v>
      </c>
      <c r="BL176">
        <f t="shared" si="32"/>
        <v>11.762896214801337</v>
      </c>
    </row>
    <row r="177" spans="50:64" x14ac:dyDescent="0.25">
      <c r="AX177">
        <v>1.44076E-2</v>
      </c>
      <c r="AY177">
        <v>9.9494000000000006E-3</v>
      </c>
      <c r="AZ177">
        <v>49576</v>
      </c>
      <c r="BA177">
        <f t="shared" si="26"/>
        <v>14.4076</v>
      </c>
      <c r="BB177">
        <f t="shared" si="26"/>
        <v>9.9494000000000007</v>
      </c>
      <c r="BC177">
        <f t="shared" si="27"/>
        <v>0.69056609011910386</v>
      </c>
      <c r="BD177">
        <f t="shared" si="28"/>
        <v>11.578147029922263</v>
      </c>
      <c r="BF177">
        <v>1.43591E-2</v>
      </c>
      <c r="BG177">
        <v>1.02708E-2</v>
      </c>
      <c r="BH177">
        <v>49338</v>
      </c>
      <c r="BI177">
        <f t="shared" si="29"/>
        <v>14.3591</v>
      </c>
      <c r="BJ177">
        <f t="shared" si="30"/>
        <v>10.270799999999999</v>
      </c>
      <c r="BK177">
        <f t="shared" si="31"/>
        <v>0.71528159842887085</v>
      </c>
      <c r="BL177">
        <f t="shared" si="32"/>
        <v>11.81399656132319</v>
      </c>
    </row>
    <row r="178" spans="50:64" x14ac:dyDescent="0.25">
      <c r="AX178">
        <v>1.44802E-2</v>
      </c>
      <c r="AY178">
        <v>9.9729999999999992E-3</v>
      </c>
      <c r="AZ178">
        <v>49696</v>
      </c>
      <c r="BA178">
        <f t="shared" si="26"/>
        <v>14.4802</v>
      </c>
      <c r="BB178">
        <f t="shared" si="26"/>
        <v>9.972999999999999</v>
      </c>
      <c r="BC178">
        <f t="shared" si="27"/>
        <v>0.68873358102788629</v>
      </c>
      <c r="BD178">
        <f t="shared" si="28"/>
        <v>11.61555428145005</v>
      </c>
      <c r="BF178">
        <v>1.4431100000000001E-2</v>
      </c>
      <c r="BG178">
        <v>1.03117E-2</v>
      </c>
      <c r="BH178">
        <v>49482</v>
      </c>
      <c r="BI178">
        <f t="shared" si="29"/>
        <v>14.431100000000001</v>
      </c>
      <c r="BJ178">
        <f t="shared" si="30"/>
        <v>10.3117</v>
      </c>
      <c r="BK178">
        <f t="shared" si="31"/>
        <v>0.7145470546250805</v>
      </c>
      <c r="BL178">
        <f t="shared" si="32"/>
        <v>11.865164467737543</v>
      </c>
    </row>
    <row r="179" spans="50:64" x14ac:dyDescent="0.25">
      <c r="AX179">
        <v>1.4553099999999999E-2</v>
      </c>
      <c r="AY179">
        <v>9.9964000000000008E-3</v>
      </c>
      <c r="AZ179">
        <v>49815</v>
      </c>
      <c r="BA179">
        <f t="shared" si="26"/>
        <v>14.553099999999999</v>
      </c>
      <c r="BB179">
        <f t="shared" si="26"/>
        <v>9.9964000000000013</v>
      </c>
      <c r="BC179">
        <f t="shared" si="27"/>
        <v>0.68689145268018514</v>
      </c>
      <c r="BD179">
        <f t="shared" si="28"/>
        <v>11.652826845620597</v>
      </c>
      <c r="BF179">
        <v>1.45034E-2</v>
      </c>
      <c r="BG179">
        <v>1.03526E-2</v>
      </c>
      <c r="BH179">
        <v>49625</v>
      </c>
      <c r="BI179">
        <f t="shared" si="29"/>
        <v>14.503399999999999</v>
      </c>
      <c r="BJ179">
        <f t="shared" si="30"/>
        <v>10.352600000000001</v>
      </c>
      <c r="BK179">
        <f t="shared" si="31"/>
        <v>0.71380503881848401</v>
      </c>
      <c r="BL179">
        <f t="shared" si="32"/>
        <v>11.916407241642414</v>
      </c>
    </row>
    <row r="180" spans="50:64" x14ac:dyDescent="0.25">
      <c r="BF180">
        <v>1.45763E-2</v>
      </c>
      <c r="BG180">
        <v>1.03938E-2</v>
      </c>
      <c r="BH180">
        <v>49768</v>
      </c>
      <c r="BI180">
        <f t="shared" ref="BI180:BI191" si="33">BF180*1000</f>
        <v>14.5763</v>
      </c>
      <c r="BJ180">
        <f t="shared" ref="BJ180:BJ191" si="34">BG180*1000</f>
        <v>10.393800000000001</v>
      </c>
      <c r="BK180">
        <f t="shared" ref="BK180:BK191" si="35">BJ180/BI180</f>
        <v>0.71306161371541477</v>
      </c>
      <c r="BL180">
        <f t="shared" si="32"/>
        <v>11.96803651807288</v>
      </c>
    </row>
    <row r="181" spans="50:64" x14ac:dyDescent="0.25">
      <c r="BF181">
        <v>1.4649300000000001E-2</v>
      </c>
      <c r="BG181">
        <v>1.0435099999999999E-2</v>
      </c>
      <c r="BH181">
        <v>49910</v>
      </c>
      <c r="BI181">
        <f t="shared" si="33"/>
        <v>14.6493</v>
      </c>
      <c r="BJ181">
        <f t="shared" si="34"/>
        <v>10.435099999999998</v>
      </c>
      <c r="BK181">
        <f t="shared" si="35"/>
        <v>0.7123275514871017</v>
      </c>
      <c r="BL181">
        <f t="shared" si="32"/>
        <v>12.019761192629481</v>
      </c>
    </row>
    <row r="182" spans="50:64" x14ac:dyDescent="0.25">
      <c r="BF182">
        <v>1.4723099999999999E-2</v>
      </c>
      <c r="BG182">
        <v>1.0476600000000001E-2</v>
      </c>
      <c r="BH182">
        <v>50052</v>
      </c>
      <c r="BI182">
        <f t="shared" si="33"/>
        <v>14.723099999999999</v>
      </c>
      <c r="BJ182">
        <f t="shared" si="34"/>
        <v>10.476600000000001</v>
      </c>
      <c r="BK182">
        <f t="shared" si="35"/>
        <v>0.7115756871854434</v>
      </c>
      <c r="BL182">
        <f t="shared" si="32"/>
        <v>12.071850882481948</v>
      </c>
    </row>
    <row r="183" spans="50:64" x14ac:dyDescent="0.25">
      <c r="BF183">
        <v>1.47969E-2</v>
      </c>
      <c r="BG183">
        <v>1.05182E-2</v>
      </c>
      <c r="BH183">
        <v>50193</v>
      </c>
      <c r="BI183">
        <f t="shared" si="33"/>
        <v>14.796900000000001</v>
      </c>
      <c r="BJ183">
        <f t="shared" si="34"/>
        <v>10.5182</v>
      </c>
      <c r="BK183">
        <f t="shared" si="35"/>
        <v>0.71083808094938805</v>
      </c>
      <c r="BL183">
        <f t="shared" si="32"/>
        <v>12.124008214739334</v>
      </c>
    </row>
    <row r="184" spans="50:64" x14ac:dyDescent="0.25">
      <c r="BF184">
        <v>1.4870899999999999E-2</v>
      </c>
      <c r="BG184">
        <v>1.0559799999999999E-2</v>
      </c>
      <c r="BH184">
        <v>50333</v>
      </c>
      <c r="BI184">
        <f t="shared" si="33"/>
        <v>14.870899999999999</v>
      </c>
      <c r="BJ184">
        <f t="shared" si="34"/>
        <v>10.559799999999999</v>
      </c>
      <c r="BK184">
        <f t="shared" si="35"/>
        <v>0.71009824556684531</v>
      </c>
      <c r="BL184">
        <f t="shared" si="32"/>
        <v>12.176211795180283</v>
      </c>
    </row>
    <row r="185" spans="50:64" x14ac:dyDescent="0.25">
      <c r="BF185">
        <v>1.4945699999999999E-2</v>
      </c>
      <c r="BG185">
        <v>1.06014E-2</v>
      </c>
      <c r="BH185">
        <v>50472</v>
      </c>
      <c r="BI185">
        <f t="shared" si="33"/>
        <v>14.945699999999999</v>
      </c>
      <c r="BJ185">
        <f t="shared" si="34"/>
        <v>10.6014</v>
      </c>
      <c r="BK185">
        <f t="shared" si="35"/>
        <v>0.70932776651478358</v>
      </c>
      <c r="BL185">
        <f t="shared" si="32"/>
        <v>12.228625739472873</v>
      </c>
    </row>
    <row r="186" spans="50:64" x14ac:dyDescent="0.25">
      <c r="BF186">
        <v>1.5020800000000001E-2</v>
      </c>
      <c r="BG186">
        <v>1.0643100000000001E-2</v>
      </c>
      <c r="BH186">
        <v>50610</v>
      </c>
      <c r="BI186">
        <f t="shared" si="33"/>
        <v>15.020800000000001</v>
      </c>
      <c r="BJ186">
        <f t="shared" si="34"/>
        <v>10.6431</v>
      </c>
      <c r="BK186">
        <f t="shared" si="35"/>
        <v>0.70855746697912225</v>
      </c>
      <c r="BL186">
        <f t="shared" si="32"/>
        <v>12.281188948557169</v>
      </c>
    </row>
    <row r="187" spans="50:64" x14ac:dyDescent="0.25">
      <c r="BF187">
        <v>1.5096399999999999E-2</v>
      </c>
      <c r="BG187">
        <v>1.06847E-2</v>
      </c>
      <c r="BH187">
        <v>50747</v>
      </c>
      <c r="BI187">
        <f t="shared" si="33"/>
        <v>15.096399999999999</v>
      </c>
      <c r="BJ187">
        <f t="shared" si="34"/>
        <v>10.684699999999999</v>
      </c>
      <c r="BK187">
        <f t="shared" si="35"/>
        <v>0.70776476510956254</v>
      </c>
      <c r="BL187">
        <f t="shared" si="32"/>
        <v>12.333801999440716</v>
      </c>
    </row>
    <row r="188" spans="50:64" x14ac:dyDescent="0.25">
      <c r="BF188">
        <v>1.51723E-2</v>
      </c>
      <c r="BG188">
        <v>1.0726400000000001E-2</v>
      </c>
      <c r="BH188">
        <v>50883</v>
      </c>
      <c r="BI188">
        <f t="shared" si="33"/>
        <v>15.1723</v>
      </c>
      <c r="BJ188">
        <f t="shared" si="34"/>
        <v>10.7264</v>
      </c>
      <c r="BK188">
        <f t="shared" si="35"/>
        <v>0.70697257502158539</v>
      </c>
      <c r="BL188">
        <f t="shared" si="32"/>
        <v>12.386563446093588</v>
      </c>
    </row>
    <row r="189" spans="50:64" x14ac:dyDescent="0.25">
      <c r="BF189">
        <v>1.5248599999999999E-2</v>
      </c>
      <c r="BG189">
        <v>1.0768E-2</v>
      </c>
      <c r="BH189">
        <v>51018</v>
      </c>
      <c r="BI189">
        <f t="shared" si="33"/>
        <v>15.2486</v>
      </c>
      <c r="BJ189">
        <f t="shared" si="34"/>
        <v>10.768000000000001</v>
      </c>
      <c r="BK189">
        <f t="shared" si="35"/>
        <v>0.70616318875175432</v>
      </c>
      <c r="BL189">
        <f t="shared" si="32"/>
        <v>12.439346127001144</v>
      </c>
    </row>
    <row r="190" spans="50:64" x14ac:dyDescent="0.25">
      <c r="BF190">
        <v>1.53253E-2</v>
      </c>
      <c r="BG190">
        <v>1.08097E-2</v>
      </c>
      <c r="BH190">
        <v>51152</v>
      </c>
      <c r="BI190">
        <f t="shared" si="33"/>
        <v>15.3253</v>
      </c>
      <c r="BJ190">
        <f t="shared" si="34"/>
        <v>10.809699999999999</v>
      </c>
      <c r="BK190">
        <f t="shared" si="35"/>
        <v>0.7053499768356899</v>
      </c>
      <c r="BL190">
        <f t="shared" si="32"/>
        <v>12.492303529634718</v>
      </c>
    </row>
    <row r="191" spans="50:64" x14ac:dyDescent="0.25">
      <c r="BF191">
        <v>1.54024E-2</v>
      </c>
      <c r="BG191">
        <v>1.0851400000000001E-2</v>
      </c>
      <c r="BH191">
        <v>51285</v>
      </c>
      <c r="BI191">
        <f t="shared" si="33"/>
        <v>15.4024</v>
      </c>
      <c r="BJ191">
        <f t="shared" si="34"/>
        <v>10.8514</v>
      </c>
      <c r="BK191">
        <f t="shared" si="35"/>
        <v>0.70452656728821483</v>
      </c>
      <c r="BL191">
        <f t="shared" si="32"/>
        <v>12.545358065738913</v>
      </c>
    </row>
    <row r="192" spans="50:64" x14ac:dyDescent="0.25">
      <c r="BF192">
        <v>1.54798E-2</v>
      </c>
      <c r="BG192">
        <v>1.0893099999999999E-2</v>
      </c>
      <c r="BH192">
        <v>51417</v>
      </c>
      <c r="BI192">
        <f t="shared" ref="BI192:BI197" si="36">BF192*1000</f>
        <v>15.479800000000001</v>
      </c>
      <c r="BJ192">
        <f t="shared" ref="BJ192:BJ197" si="37">BG192*1000</f>
        <v>10.893099999999999</v>
      </c>
      <c r="BK192">
        <f t="shared" ref="BK192:BK197" si="38">BJ192/BI192</f>
        <v>0.70369772219279303</v>
      </c>
      <c r="BL192">
        <f t="shared" ref="BL192:BL197" si="39">SQRT(2/(1/BI192^2+1/BJ192^2))</f>
        <v>12.59848218364378</v>
      </c>
    </row>
    <row r="193" spans="58:64" x14ac:dyDescent="0.25">
      <c r="BF193">
        <v>1.5557700000000001E-2</v>
      </c>
      <c r="BG193">
        <v>1.09347E-2</v>
      </c>
      <c r="BH193">
        <v>51548</v>
      </c>
      <c r="BI193">
        <f t="shared" si="36"/>
        <v>15.557700000000001</v>
      </c>
      <c r="BJ193">
        <f t="shared" si="37"/>
        <v>10.934700000000001</v>
      </c>
      <c r="BK193">
        <f t="shared" si="38"/>
        <v>0.7028481073680557</v>
      </c>
      <c r="BL193">
        <f t="shared" si="39"/>
        <v>12.651651810680878</v>
      </c>
    </row>
    <row r="194" spans="58:64" x14ac:dyDescent="0.25">
      <c r="BF194">
        <v>1.5635799999999998E-2</v>
      </c>
      <c r="BG194">
        <v>1.0976400000000001E-2</v>
      </c>
      <c r="BH194">
        <v>51678</v>
      </c>
      <c r="BI194">
        <f t="shared" si="36"/>
        <v>15.635799999999998</v>
      </c>
      <c r="BJ194">
        <f t="shared" si="37"/>
        <v>10.9764</v>
      </c>
      <c r="BK194">
        <f t="shared" si="38"/>
        <v>0.70200437457629294</v>
      </c>
      <c r="BL194">
        <f t="shared" si="39"/>
        <v>12.704940470675623</v>
      </c>
    </row>
    <row r="195" spans="58:64" x14ac:dyDescent="0.25">
      <c r="BF195">
        <v>1.57143E-2</v>
      </c>
      <c r="BG195">
        <v>1.1018099999999999E-2</v>
      </c>
      <c r="BH195">
        <v>51807</v>
      </c>
      <c r="BI195">
        <f t="shared" si="36"/>
        <v>15.7143</v>
      </c>
      <c r="BJ195">
        <f t="shared" si="37"/>
        <v>11.018099999999999</v>
      </c>
      <c r="BK195">
        <f t="shared" si="38"/>
        <v>0.70115118077165373</v>
      </c>
      <c r="BL195">
        <f t="shared" si="39"/>
        <v>12.758324113743308</v>
      </c>
    </row>
    <row r="196" spans="58:64" x14ac:dyDescent="0.25">
      <c r="BF196">
        <v>1.5793399999999999E-2</v>
      </c>
      <c r="BG196">
        <v>1.1060199999999999E-2</v>
      </c>
      <c r="BH196">
        <v>51936</v>
      </c>
      <c r="BI196">
        <f t="shared" si="36"/>
        <v>15.793399999999998</v>
      </c>
      <c r="BJ196">
        <f t="shared" si="37"/>
        <v>11.0602</v>
      </c>
      <c r="BK196">
        <f t="shared" si="38"/>
        <v>0.70030519077589382</v>
      </c>
      <c r="BL196">
        <f t="shared" si="39"/>
        <v>12.812166413044178</v>
      </c>
    </row>
    <row r="197" spans="58:64" x14ac:dyDescent="0.25">
      <c r="BF197">
        <v>1.5872799999999999E-2</v>
      </c>
      <c r="BG197">
        <v>1.11025E-2</v>
      </c>
      <c r="BH197">
        <v>52064</v>
      </c>
      <c r="BI197">
        <f t="shared" si="36"/>
        <v>15.8728</v>
      </c>
      <c r="BJ197">
        <f t="shared" si="37"/>
        <v>11.102499999999999</v>
      </c>
      <c r="BK197">
        <f t="shared" si="38"/>
        <v>0.69946701275137335</v>
      </c>
      <c r="BL197">
        <f t="shared" si="39"/>
        <v>12.866231970087933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digitizedData2</vt:lpstr>
      <vt:lpstr>BeachMarksvsPrediction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loghin</dc:creator>
  <cp:lastModifiedBy>Adrian Loghin</cp:lastModifiedBy>
  <dcterms:created xsi:type="dcterms:W3CDTF">2022-01-18T02:07:11Z</dcterms:created>
  <dcterms:modified xsi:type="dcterms:W3CDTF">2023-09-21T21:08:06Z</dcterms:modified>
</cp:coreProperties>
</file>