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/>
  <mc:AlternateContent xmlns:mc="http://schemas.openxmlformats.org/markup-compatibility/2006">
    <mc:Choice Requires="x15">
      <x15ac:absPath xmlns:x15ac="http://schemas.microsoft.com/office/spreadsheetml/2010/11/ac" url="C:\Users\zd500e\WORK\LifeWorks_Related\Fatigue_General_2024\Ti_ShakedownTest\Seattle_Ti_Test_Data\"/>
    </mc:Choice>
  </mc:AlternateContent>
  <xr:revisionPtr revIDLastSave="0" documentId="13_ncr:1_{39B5790F-5601-4469-8460-9873492FDF6A}" xr6:coauthVersionLast="36" xr6:coauthVersionMax="36" xr10:uidLastSave="{00000000-0000-0000-0000-000000000000}"/>
  <bookViews>
    <workbookView xWindow="0" yWindow="0" windowWidth="25128" windowHeight="12432" xr2:uid="{00000000-000D-0000-FFFF-FFFF00000000}"/>
  </bookViews>
  <sheets>
    <sheet name="Details" sheetId="6" r:id="rId1"/>
    <sheet name="Dimensions" sheetId="1" r:id="rId2"/>
    <sheet name="Fatigue Summary" sheetId="2" r:id="rId3"/>
    <sheet name="Results - L1" sheetId="3" r:id="rId4"/>
    <sheet name="Results - L2" sheetId="4" r:id="rId5"/>
    <sheet name="Results - L3" sheetId="5" r:id="rId6"/>
  </sheets>
  <externalReferences>
    <externalReference r:id="rId7"/>
    <externalReference r:id="rId8"/>
    <externalReference r:id="rId9"/>
  </externalReferences>
  <definedNames>
    <definedName name="_9_3_13" localSheetId="4">[1]FATIGUE!#REF!</definedName>
    <definedName name="_9_3_13" localSheetId="5">[1]FATIGUE!#REF!</definedName>
    <definedName name="_9_3_13">[1]FATIGUE!#REF!</definedName>
    <definedName name="_xlnm._FilterDatabase" localSheetId="2" hidden="1">'Fatigue Summary'!$A$1:$T$22</definedName>
    <definedName name="ActID">#REF!</definedName>
    <definedName name="Auth">#REF!</definedName>
    <definedName name="CcList">#REF!</definedName>
    <definedName name="CompDate">'Fatigue Summary'!$R$1</definedName>
    <definedName name="Date1">[1]FATIGUE!#REF!</definedName>
    <definedName name="FCrack">'Fatigue Summary'!$N$1</definedName>
    <definedName name="FCrackLoc" localSheetId="3">[3]Fatigue!#REF!</definedName>
    <definedName name="FCrackLoc" localSheetId="4">[3]Fatigue!#REF!</definedName>
    <definedName name="FCrackLoc" localSheetId="5">[3]Fatigue!#REF!</definedName>
    <definedName name="FCrackLoc">'Fatigue Summary'!#REF!</definedName>
    <definedName name="Freq">'Fatigue Summary'!$J$1</definedName>
    <definedName name="GArea">'Fatigue Summary'!$F$1</definedName>
    <definedName name="HoleD">'Fatigue Summary'!$E$1</definedName>
    <definedName name="Length">'Fatigue Summary'!$C$1</definedName>
    <definedName name="MailLink">#REF!</definedName>
    <definedName name="MaxLoad">'Fatigue Summary'!$L$1</definedName>
    <definedName name="MinLoad">'Fatigue Summary'!$M$1</definedName>
    <definedName name="Notes">'Fatigue Summary'!$T$1</definedName>
    <definedName name="OLStress">'Fatigue Summary'!$G$1</definedName>
    <definedName name="Overload">'Fatigue Summary'!$K$1</definedName>
    <definedName name="OWBLink">#REF!</definedName>
    <definedName name="_xlnm.Print_Area" localSheetId="2">'Fatigue Summary'!$A$1:$U$355</definedName>
    <definedName name="_xlnm.Print_Titles" localSheetId="2">'Fatigue Summary'!$1:$1</definedName>
    <definedName name="ProjectName">[1]INFO!$B$4</definedName>
    <definedName name="RDF_18I_RT_1" localSheetId="3">[3]Fatigue!#REF!</definedName>
    <definedName name="RDF_18I_RT_1" localSheetId="4">[3]Fatigue!#REF!</definedName>
    <definedName name="RDF_18I_RT_1" localSheetId="5">[3]Fatigue!#REF!</definedName>
    <definedName name="RDF_18I_RT_1">'Fatigue Summary'!#REF!</definedName>
    <definedName name="ReturnHere" localSheetId="4">[1]FATIGUE!#REF!</definedName>
    <definedName name="ReturnHere" localSheetId="5">[1]FATIGUE!#REF!</definedName>
    <definedName name="ReturnHere">[1]FATIGUE!#REF!</definedName>
    <definedName name="ROrder">'Fatigue Summary'!$P$1</definedName>
    <definedName name="RptNmbr">#REF!</definedName>
    <definedName name="RptTitle">#REF!</definedName>
    <definedName name="SelectedSpecimens" localSheetId="3">[3]Fatigue!#REF!,[3]Fatigue!#REF!</definedName>
    <definedName name="SelectedSpecimens" localSheetId="4">[3]Fatigue!#REF!,[3]Fatigue!#REF!</definedName>
    <definedName name="SelectedSpecimens" localSheetId="5">[3]Fatigue!#REF!,[3]Fatigue!#REF!</definedName>
    <definedName name="SelectedSpecimens">'Fatigue Summary'!#REF!,'Fatigue Summary'!#REF!</definedName>
    <definedName name="SmryDest" localSheetId="4">#REF!</definedName>
    <definedName name="SmryDest" localSheetId="5">#REF!</definedName>
    <definedName name="SmryDest">#REF!</definedName>
    <definedName name="SmryDestRng" localSheetId="5">#REF!</definedName>
    <definedName name="SmryDestRng">#REF!</definedName>
    <definedName name="SmryLink" localSheetId="5">#REF!</definedName>
    <definedName name="SmryLink">#REF!</definedName>
    <definedName name="SmrySrc">#REF!</definedName>
    <definedName name="SmrySrcRng">#REF!</definedName>
    <definedName name="SPCWidth">'Fatigue Summary'!$E$1</definedName>
    <definedName name="SpecimenDate1">[1]FATIGUE!#REF!</definedName>
    <definedName name="SpecimenDate2">[1]FATIGUE!#REF!</definedName>
    <definedName name="SpecimenNumberRange">'Fatigue Summary'!$A$23:$A$65498</definedName>
    <definedName name="SpecimenNumbers">'Fatigue Summary'!$A$2</definedName>
    <definedName name="SRatio">'Fatigue Summary'!$I$1</definedName>
    <definedName name="StartDate">'Fatigue Summary'!$Q$1</definedName>
    <definedName name="Stress">'Fatigue Summary'!$G$1</definedName>
    <definedName name="StsDest">#REF!</definedName>
    <definedName name="StsDestRng">#REF!</definedName>
    <definedName name="StsLink">#REF!</definedName>
    <definedName name="StsSrc">#REF!</definedName>
    <definedName name="StsSrcRng">#REF!</definedName>
    <definedName name="Subj">#REF!</definedName>
    <definedName name="SW_Max" localSheetId="3">[3]Fatigue!#REF!</definedName>
    <definedName name="SW_Max" localSheetId="4">[3]Fatigue!#REF!</definedName>
    <definedName name="SW_Max" localSheetId="5">[3]Fatigue!#REF!</definedName>
    <definedName name="SW_Max">'Fatigue Summary'!#REF!</definedName>
    <definedName name="TestedRng" localSheetId="4">#REF!</definedName>
    <definedName name="TestedRng" localSheetId="5">#REF!</definedName>
    <definedName name="TestedRng">#REF!</definedName>
    <definedName name="Thick">'Fatigue Summary'!$C$1</definedName>
    <definedName name="Thickness">'Fatigue Summary'!$D$1</definedName>
    <definedName name="ThisFile">#REF!</definedName>
    <definedName name="ToList">#REF!</definedName>
    <definedName name="TotCycle" localSheetId="3">[3]Fatigue!#REF!</definedName>
    <definedName name="TotCycle" localSheetId="4">[3]Fatigue!#REF!</definedName>
    <definedName name="TotCycle" localSheetId="5">[3]Fatigue!#REF!</definedName>
    <definedName name="TotCycle">'Fatigue Summary'!#REF!</definedName>
    <definedName name="ToTestRng" localSheetId="4">#REF!</definedName>
    <definedName name="ToTestRng" localSheetId="5">#REF!</definedName>
    <definedName name="ToTestRng">#REF!</definedName>
    <definedName name="TstFrame">'Fatigue Summary'!$O$1</definedName>
    <definedName name="TstPlan">#REF!</definedName>
    <definedName name="TstTitle">#REF!</definedName>
    <definedName name="TW_Max" localSheetId="3">[3]Fatigue!#REF!</definedName>
    <definedName name="TW_Max" localSheetId="4">[3]Fatigue!#REF!</definedName>
    <definedName name="TW_Max" localSheetId="5">[3]Fatigue!#REF!</definedName>
    <definedName name="TW_Max">'Fatigue Summary'!#REF!</definedName>
    <definedName name="Wid">'Fatigue Summary'!$E$1</definedName>
    <definedName name="Width">'Fatigue Summary'!$D$1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9" i="5" l="1"/>
  <c r="B140" i="5" s="1"/>
  <c r="B141" i="5" s="1"/>
  <c r="B142" i="5" s="1"/>
  <c r="B143" i="5" s="1"/>
  <c r="B144" i="5" s="1"/>
  <c r="B145" i="5" s="1"/>
  <c r="B146" i="5" s="1"/>
  <c r="B147" i="5" s="1"/>
  <c r="B148" i="5" s="1"/>
  <c r="B149" i="5" s="1"/>
  <c r="B150" i="5" s="1"/>
  <c r="B151" i="5" s="1"/>
  <c r="B123" i="5"/>
  <c r="B124" i="5" s="1"/>
  <c r="B125" i="5" s="1"/>
  <c r="B126" i="5" s="1"/>
  <c r="B127" i="5" s="1"/>
  <c r="B128" i="5" s="1"/>
  <c r="B129" i="5" s="1"/>
  <c r="B130" i="5" s="1"/>
  <c r="B131" i="5" s="1"/>
  <c r="B132" i="5" s="1"/>
  <c r="B133" i="5" s="1"/>
  <c r="B134" i="5" s="1"/>
  <c r="B105" i="5"/>
  <c r="B106" i="5" s="1"/>
  <c r="B107" i="5" s="1"/>
  <c r="B108" i="5" s="1"/>
  <c r="B109" i="5" s="1"/>
  <c r="B110" i="5" s="1"/>
  <c r="B111" i="5" s="1"/>
  <c r="B112" i="5" s="1"/>
  <c r="B113" i="5" s="1"/>
  <c r="B114" i="5" s="1"/>
  <c r="B115" i="5" s="1"/>
  <c r="B116" i="5" s="1"/>
  <c r="B117" i="5" s="1"/>
  <c r="B82" i="5"/>
  <c r="B83" i="5" s="1"/>
  <c r="B84" i="5" s="1"/>
  <c r="B85" i="5" s="1"/>
  <c r="B86" i="5" s="1"/>
  <c r="B87" i="5" s="1"/>
  <c r="B88" i="5" s="1"/>
  <c r="B89" i="5" s="1"/>
  <c r="B90" i="5" s="1"/>
  <c r="B91" i="5" s="1"/>
  <c r="B92" i="5" s="1"/>
  <c r="B93" i="5" s="1"/>
  <c r="B94" i="5" s="1"/>
  <c r="B61" i="5"/>
  <c r="B62" i="5" s="1"/>
  <c r="B63" i="5" s="1"/>
  <c r="B64" i="5" s="1"/>
  <c r="B65" i="5" s="1"/>
  <c r="B66" i="5" s="1"/>
  <c r="B67" i="5" s="1"/>
  <c r="B68" i="5" s="1"/>
  <c r="B69" i="5" s="1"/>
  <c r="B70" i="5" s="1"/>
  <c r="B71" i="5" s="1"/>
  <c r="B72" i="5" s="1"/>
  <c r="B73" i="5" s="1"/>
  <c r="B42" i="5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41" i="5"/>
  <c r="B23" i="5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6" i="5"/>
  <c r="B7" i="5" s="1"/>
  <c r="B8" i="5" s="1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6" i="4"/>
  <c r="B17" i="4" s="1"/>
  <c r="B18" i="4" s="1"/>
  <c r="B19" i="4" s="1"/>
  <c r="B20" i="4" s="1"/>
  <c r="B21" i="4" s="1"/>
  <c r="B22" i="4" s="1"/>
  <c r="B23" i="4" s="1"/>
  <c r="B24" i="4" s="1"/>
  <c r="B25" i="4" s="1"/>
  <c r="B15" i="4"/>
  <c r="B14" i="4"/>
  <c r="B6" i="4"/>
  <c r="B7" i="4" s="1"/>
  <c r="B8" i="4" s="1"/>
  <c r="B9" i="4" s="1"/>
  <c r="B10" i="4" s="1"/>
  <c r="B30" i="3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F25" i="2"/>
  <c r="K25" i="2" s="1"/>
  <c r="F24" i="2"/>
  <c r="K24" i="2" s="1"/>
  <c r="M23" i="2"/>
  <c r="L23" i="2"/>
  <c r="F23" i="2"/>
  <c r="K23" i="2" s="1"/>
  <c r="F22" i="2"/>
  <c r="L22" i="2" s="1"/>
  <c r="M22" i="2" s="1"/>
  <c r="F21" i="2"/>
  <c r="L21" i="2" s="1"/>
  <c r="M21" i="2" s="1"/>
  <c r="F20" i="2"/>
  <c r="L20" i="2" s="1"/>
  <c r="M20" i="2" s="1"/>
  <c r="F19" i="2"/>
  <c r="L19" i="2" s="1"/>
  <c r="M19" i="2" s="1"/>
  <c r="M18" i="2"/>
  <c r="L18" i="2"/>
  <c r="F18" i="2"/>
  <c r="K18" i="2" s="1"/>
  <c r="F17" i="2"/>
  <c r="L17" i="2" s="1"/>
  <c r="M17" i="2" s="1"/>
  <c r="F16" i="2"/>
  <c r="L16" i="2" s="1"/>
  <c r="M16" i="2" s="1"/>
  <c r="F15" i="2"/>
  <c r="K15" i="2" s="1"/>
  <c r="F14" i="2"/>
  <c r="K14" i="2" s="1"/>
  <c r="M13" i="2"/>
  <c r="L13" i="2"/>
  <c r="F13" i="2"/>
  <c r="K13" i="2" s="1"/>
  <c r="F12" i="2"/>
  <c r="L12" i="2" s="1"/>
  <c r="M12" i="2" s="1"/>
  <c r="F11" i="2"/>
  <c r="L11" i="2" s="1"/>
  <c r="M11" i="2" s="1"/>
  <c r="F10" i="2"/>
  <c r="K10" i="2" s="1"/>
  <c r="F9" i="2"/>
  <c r="L9" i="2" s="1"/>
  <c r="M9" i="2" s="1"/>
  <c r="M8" i="2"/>
  <c r="L8" i="2"/>
  <c r="F8" i="2"/>
  <c r="K8" i="2" s="1"/>
  <c r="F7" i="2"/>
  <c r="L7" i="2" s="1"/>
  <c r="M7" i="2" s="1"/>
  <c r="F6" i="2"/>
  <c r="L6" i="2" s="1"/>
  <c r="M6" i="2" s="1"/>
  <c r="F5" i="2"/>
  <c r="K5" i="2" s="1"/>
  <c r="F4" i="2"/>
  <c r="K4" i="2" s="1"/>
  <c r="M3" i="2"/>
  <c r="L3" i="2"/>
  <c r="F3" i="2"/>
  <c r="K3" i="2" s="1"/>
  <c r="F2" i="2"/>
  <c r="L2" i="2" s="1"/>
  <c r="M2" i="2" s="1"/>
  <c r="L24" i="2" l="1"/>
  <c r="M24" i="2" s="1"/>
  <c r="K20" i="2"/>
  <c r="L5" i="2"/>
  <c r="M5" i="2" s="1"/>
  <c r="L15" i="2"/>
  <c r="M15" i="2" s="1"/>
  <c r="K2" i="2"/>
  <c r="K7" i="2"/>
  <c r="K12" i="2"/>
  <c r="K17" i="2"/>
  <c r="K22" i="2"/>
  <c r="K9" i="2"/>
  <c r="L10" i="2"/>
  <c r="M10" i="2" s="1"/>
  <c r="L25" i="2"/>
  <c r="M25" i="2" s="1"/>
  <c r="L14" i="2"/>
  <c r="M14" i="2" s="1"/>
  <c r="K19" i="2"/>
  <c r="L4" i="2"/>
  <c r="M4" i="2" s="1"/>
  <c r="K6" i="2"/>
  <c r="K11" i="2"/>
  <c r="K16" i="2"/>
  <c r="K21" i="2"/>
  <c r="I25" i="1" l="1"/>
  <c r="I16" i="1"/>
  <c r="I8" i="1"/>
</calcChain>
</file>

<file path=xl/sharedStrings.xml><?xml version="1.0" encoding="utf-8"?>
<sst xmlns="http://schemas.openxmlformats.org/spreadsheetml/2006/main" count="225" uniqueCount="94">
  <si>
    <t># of Coupon</t>
  </si>
  <si>
    <t>Specimen ID</t>
  </si>
  <si>
    <t>Pre-crack Length (in)</t>
  </si>
  <si>
    <t>Calculated Remaining Crack Length (in)</t>
  </si>
  <si>
    <t>New Specimen ID</t>
  </si>
  <si>
    <t>Measured Remaining Crack Length (in)</t>
  </si>
  <si>
    <t>TI-L-G9-1</t>
  </si>
  <si>
    <t>TI-L-G9-2</t>
  </si>
  <si>
    <t>TI-L-G9-3</t>
  </si>
  <si>
    <t>TI-L-G9-4</t>
  </si>
  <si>
    <t>TI-L-G9-5</t>
  </si>
  <si>
    <t>TI-L-G9-6</t>
  </si>
  <si>
    <t>TI-L-G9-7</t>
  </si>
  <si>
    <t>TI-L-G9-8</t>
  </si>
  <si>
    <t>TI-L-G9-9</t>
  </si>
  <si>
    <t>TI-L-G9-10</t>
  </si>
  <si>
    <t>TI-L-G9-11</t>
  </si>
  <si>
    <t>TI-L-G9-12</t>
  </si>
  <si>
    <t>TI-L-G9-13</t>
  </si>
  <si>
    <t>TI-L-G9-14</t>
  </si>
  <si>
    <t>TI-L-G9-15</t>
  </si>
  <si>
    <t>TI-L-G9-16</t>
  </si>
  <si>
    <t>TI-L-G9-17</t>
  </si>
  <si>
    <t>TI-L-G9-19</t>
  </si>
  <si>
    <t>TI-H-G10-1</t>
  </si>
  <si>
    <t>TI-H-G10-2</t>
  </si>
  <si>
    <t>TI-H-G10-3</t>
  </si>
  <si>
    <t>Specimen Tuning</t>
  </si>
  <si>
    <t>TI-H-G10-4</t>
  </si>
  <si>
    <t>TI-H-G10-5</t>
  </si>
  <si>
    <t>TI-H-G10-6</t>
  </si>
  <si>
    <t>Thickness (in)</t>
  </si>
  <si>
    <t xml:space="preserve">Width (in) </t>
  </si>
  <si>
    <t>SPECIMEN NUMBER</t>
  </si>
  <si>
    <t>Old Specimen ID</t>
  </si>
  <si>
    <t xml:space="preserve">Nominal Length (in) </t>
  </si>
  <si>
    <t xml:space="preserve"> Thickness  (in) </t>
  </si>
  <si>
    <t xml:space="preserve"> Width  (in) </t>
  </si>
  <si>
    <t xml:space="preserve">GROSS AREA          (SQ IN)  </t>
  </si>
  <si>
    <t>Overload Stress (ksi)</t>
  </si>
  <si>
    <t>Test Stress (ksi)</t>
  </si>
  <si>
    <t>Stress Ratio</t>
  </si>
  <si>
    <t>Test Freq (Hz)</t>
  </si>
  <si>
    <t>Overload Force (lbf)</t>
  </si>
  <si>
    <t>Max Fatigue Load (Lbf)</t>
  </si>
  <si>
    <t>Min Fatigue Load (Lbf)</t>
  </si>
  <si>
    <t>Cycles to Ligament Failure</t>
  </si>
  <si>
    <t>Test Machine</t>
  </si>
  <si>
    <t>Run Order</t>
  </si>
  <si>
    <t xml:space="preserve">Date Started </t>
  </si>
  <si>
    <t>Date Completed</t>
  </si>
  <si>
    <t>Notes</t>
  </si>
  <si>
    <t>Test Operator</t>
  </si>
  <si>
    <t>NOH-Ti-LS-R0-L1-01</t>
  </si>
  <si>
    <t>50 KIP 20</t>
  </si>
  <si>
    <t>NOH-Ti-LS-R0-L1-03</t>
  </si>
  <si>
    <t>NOH-Ti-LS-R0-L1-04</t>
  </si>
  <si>
    <t>NOH-Ti-LS-R0-L1-05</t>
  </si>
  <si>
    <t>NOH-Ti-LS-R0-L1-06</t>
  </si>
  <si>
    <t>NOH-Ti-LS-R0-L1-07</t>
  </si>
  <si>
    <t>NOH-Ti-LS-R0-L1-08</t>
  </si>
  <si>
    <t>NOH-Ti-LS-R0-L2-01</t>
  </si>
  <si>
    <t>NOH-Ti-LS-R0-L2-02</t>
  </si>
  <si>
    <t>NOH-Ti-LS-R0-L2-03</t>
  </si>
  <si>
    <t>NOH-Ti-LS-R0-L2-04</t>
  </si>
  <si>
    <t>NOH-Ti-LS-R0-L2-05</t>
  </si>
  <si>
    <t>NOH-Ti-LS-R0-L2-06</t>
  </si>
  <si>
    <t>NOH-Ti-LS-R0-L2-07</t>
  </si>
  <si>
    <t>N/A</t>
  </si>
  <si>
    <t>Specimen yielded during overload (at 18 kips)</t>
  </si>
  <si>
    <t>NOH-Ti-LS-R0-L2-08</t>
  </si>
  <si>
    <t>NOH-Ti-LS-R0-L3-01</t>
  </si>
  <si>
    <t>Nick near hole edge on face A</t>
  </si>
  <si>
    <t>NOH-Ti-LS-R0-L3-02</t>
  </si>
  <si>
    <t>NOH-Ti-LS-R0-L3-03</t>
  </si>
  <si>
    <t>NOH-Ti-LS-R0-L3-04</t>
  </si>
  <si>
    <t>NOH-Ti-LS-R0-L1-02</t>
  </si>
  <si>
    <t>NOH-Ti-LS-R0-L3-05</t>
  </si>
  <si>
    <t>Ding on edge at the end of gripping area</t>
  </si>
  <si>
    <t>NOH-Ti-LS-R0-L3-06</t>
  </si>
  <si>
    <t>NOH-Ti-LS-R0-L3-07</t>
  </si>
  <si>
    <t>NOH-Ti-LS-R0-L3-08</t>
  </si>
  <si>
    <t>Specimen</t>
  </si>
  <si>
    <t>Cycle/Blocks</t>
  </si>
  <si>
    <t>Surface Crack Length (in)</t>
  </si>
  <si>
    <t>Face A (Pre-notched)</t>
  </si>
  <si>
    <t>Face B</t>
  </si>
  <si>
    <t>Post-overload</t>
  </si>
  <si>
    <t>Ligament Failure</t>
  </si>
  <si>
    <t>Yielded during overload</t>
  </si>
  <si>
    <t xml:space="preserve">Alloy: Ti-6Al-4V RA Forging </t>
  </si>
  <si>
    <t>Grain Direction: L-S</t>
  </si>
  <si>
    <t>Max Stress: 28 ksi (L1), 42.1 ksi (L2), 56.1 (L3)</t>
  </si>
  <si>
    <t>Constant amplitude loading (R = 0.06) with 1.33 overload at the beginning of the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</si>
</sst>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00"/>
    <numFmt numFmtId="165" formatCode=".0000"/>
    <numFmt numFmtId="166" formatCode="0.000"/>
    <numFmt numFmtId="167" formatCode="0.0"/>
    <numFmt numFmtId="168" formatCode="m/d/yy;@"/>
    <numFmt numFmtId="169" formatCode="General_)"/>
    <numFmt numFmtId="170" formatCode="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-0.249977111117893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56">
    <xf numFmtId="0" fontId="0" fillId="0" borderId="0" xfId="0"/>
    <xf numFmtId="164" fontId="0" fillId="0" borderId="0" xfId="0" applyNumberFormat="1"/>
    <xf numFmtId="0" fontId="1" fillId="0" borderId="0" xfId="0" applyFont="1"/>
    <xf numFmtId="165" fontId="3" fillId="0" borderId="1" xfId="1" applyNumberFormat="1" applyFont="1" applyFill="1" applyBorder="1" applyAlignment="1" applyProtection="1">
      <alignment horizontal="center" vertical="top" wrapText="1"/>
      <protection locked="0"/>
    </xf>
    <xf numFmtId="0" fontId="3" fillId="0" borderId="0" xfId="1" applyFont="1" applyFill="1" applyBorder="1" applyAlignment="1" applyProtection="1">
      <alignment vertical="top"/>
      <protection locked="0"/>
    </xf>
    <xf numFmtId="166" fontId="3" fillId="0" borderId="2" xfId="1" applyNumberFormat="1" applyFont="1" applyFill="1" applyBorder="1" applyAlignment="1" applyProtection="1">
      <alignment horizontal="center" vertical="top" wrapText="1"/>
      <protection locked="0"/>
    </xf>
    <xf numFmtId="167" fontId="3" fillId="2" borderId="2" xfId="1" applyNumberFormat="1" applyFont="1" applyFill="1" applyBorder="1" applyAlignment="1" applyProtection="1">
      <alignment horizontal="center" vertical="top" wrapText="1"/>
      <protection locked="0"/>
    </xf>
    <xf numFmtId="167" fontId="3" fillId="0" borderId="2" xfId="1" applyNumberFormat="1" applyFont="1" applyFill="1" applyBorder="1" applyAlignment="1" applyProtection="1">
      <alignment horizontal="center" vertical="top" wrapText="1"/>
      <protection locked="0"/>
    </xf>
    <xf numFmtId="2" fontId="3" fillId="0" borderId="2" xfId="1" applyNumberFormat="1" applyFont="1" applyFill="1" applyBorder="1" applyAlignment="1" applyProtection="1">
      <alignment horizontal="center" vertical="top" wrapText="1"/>
      <protection locked="0"/>
    </xf>
    <xf numFmtId="3" fontId="3" fillId="2" borderId="2" xfId="1" applyNumberFormat="1" applyFont="1" applyFill="1" applyBorder="1" applyAlignment="1" applyProtection="1">
      <alignment horizontal="center" vertical="top" wrapText="1"/>
      <protection locked="0"/>
    </xf>
    <xf numFmtId="3" fontId="3" fillId="0" borderId="3" xfId="1" applyNumberFormat="1" applyFont="1" applyFill="1" applyBorder="1" applyAlignment="1" applyProtection="1">
      <alignment horizontal="center" vertical="top" wrapText="1"/>
      <protection locked="0"/>
    </xf>
    <xf numFmtId="0" fontId="4" fillId="0" borderId="0" xfId="1" applyFont="1" applyFill="1" applyBorder="1" applyAlignment="1" applyProtection="1">
      <alignment vertical="top"/>
      <protection locked="0"/>
    </xf>
    <xf numFmtId="165" fontId="4" fillId="3" borderId="4" xfId="1" applyNumberFormat="1" applyFont="1" applyFill="1" applyBorder="1" applyAlignment="1" applyProtection="1">
      <alignment horizontal="center" wrapText="1"/>
      <protection locked="0"/>
    </xf>
    <xf numFmtId="0" fontId="4" fillId="0" borderId="4" xfId="1" applyFont="1" applyFill="1" applyBorder="1" applyAlignment="1" applyProtection="1">
      <alignment horizontal="center" vertical="top"/>
      <protection locked="0"/>
    </xf>
    <xf numFmtId="164" fontId="4" fillId="0" borderId="4" xfId="0" applyNumberFormat="1" applyFont="1" applyFill="1" applyBorder="1" applyAlignment="1" applyProtection="1">
      <alignment horizontal="center"/>
      <protection locked="0"/>
    </xf>
    <xf numFmtId="164" fontId="4" fillId="2" borderId="4" xfId="1" applyNumberFormat="1" applyFont="1" applyFill="1" applyBorder="1" applyAlignment="1" applyProtection="1">
      <alignment horizontal="center" wrapText="1"/>
    </xf>
    <xf numFmtId="2" fontId="4" fillId="2" borderId="4" xfId="1" applyNumberFormat="1" applyFont="1" applyFill="1" applyBorder="1" applyAlignment="1" applyProtection="1">
      <alignment horizontal="center" wrapText="1"/>
    </xf>
    <xf numFmtId="2" fontId="4" fillId="0" borderId="4" xfId="1" applyNumberFormat="1" applyFont="1" applyFill="1" applyBorder="1" applyAlignment="1" applyProtection="1">
      <alignment horizontal="center" wrapText="1"/>
      <protection locked="0"/>
    </xf>
    <xf numFmtId="167" fontId="4" fillId="0" borderId="4" xfId="1" applyNumberFormat="1" applyFont="1" applyFill="1" applyBorder="1" applyAlignment="1" applyProtection="1">
      <alignment horizontal="center" wrapText="1"/>
      <protection locked="0"/>
    </xf>
    <xf numFmtId="3" fontId="4" fillId="4" borderId="4" xfId="1" applyNumberFormat="1" applyFont="1" applyFill="1" applyBorder="1" applyAlignment="1" applyProtection="1">
      <alignment horizontal="center" wrapText="1"/>
      <protection locked="0"/>
    </xf>
    <xf numFmtId="3" fontId="4" fillId="2" borderId="4" xfId="1" applyNumberFormat="1" applyFont="1" applyFill="1" applyBorder="1" applyAlignment="1" applyProtection="1">
      <alignment horizontal="center" wrapText="1"/>
    </xf>
    <xf numFmtId="3" fontId="4" fillId="0" borderId="4" xfId="1" applyNumberFormat="1" applyFont="1" applyFill="1" applyBorder="1" applyAlignment="1" applyProtection="1">
      <alignment horizontal="center" wrapText="1"/>
      <protection locked="0"/>
    </xf>
    <xf numFmtId="0" fontId="4" fillId="5" borderId="4" xfId="1" applyFont="1" applyFill="1" applyBorder="1" applyAlignment="1" applyProtection="1">
      <alignment horizontal="center" wrapText="1"/>
      <protection locked="0"/>
    </xf>
    <xf numFmtId="168" fontId="4" fillId="0" borderId="4" xfId="1" applyNumberFormat="1" applyFont="1" applyFill="1" applyBorder="1" applyAlignment="1" applyProtection="1">
      <alignment horizontal="center" wrapText="1"/>
      <protection locked="0"/>
    </xf>
    <xf numFmtId="169" fontId="4" fillId="0" borderId="4" xfId="1" applyNumberFormat="1" applyFont="1" applyFill="1" applyBorder="1" applyAlignment="1" applyProtection="1">
      <alignment horizontal="center" wrapText="1"/>
      <protection locked="0"/>
    </xf>
    <xf numFmtId="0" fontId="4" fillId="0" borderId="4" xfId="1" applyFont="1" applyFill="1" applyBorder="1" applyAlignment="1" applyProtection="1">
      <alignment vertical="top"/>
      <protection locked="0"/>
    </xf>
    <xf numFmtId="168" fontId="4" fillId="0" borderId="4" xfId="1" applyNumberFormat="1" applyFont="1" applyFill="1" applyBorder="1" applyAlignment="1" applyProtection="1">
      <alignment horizontal="center"/>
      <protection locked="0"/>
    </xf>
    <xf numFmtId="164" fontId="4" fillId="0" borderId="4" xfId="1" applyNumberFormat="1" applyFont="1" applyFill="1" applyBorder="1" applyAlignment="1" applyProtection="1">
      <alignment horizontal="center"/>
      <protection locked="0"/>
    </xf>
    <xf numFmtId="3" fontId="4" fillId="0" borderId="4" xfId="1" applyNumberFormat="1" applyFont="1" applyFill="1" applyBorder="1" applyAlignment="1" applyProtection="1">
      <alignment horizontal="center"/>
      <protection locked="0"/>
    </xf>
    <xf numFmtId="0" fontId="4" fillId="0" borderId="4" xfId="1" applyFont="1" applyFill="1" applyBorder="1" applyProtection="1">
      <protection locked="0"/>
    </xf>
    <xf numFmtId="165" fontId="4" fillId="6" borderId="4" xfId="1" applyNumberFormat="1" applyFont="1" applyFill="1" applyBorder="1" applyAlignment="1" applyProtection="1">
      <alignment horizontal="center" wrapText="1"/>
      <protection locked="0"/>
    </xf>
    <xf numFmtId="0" fontId="4" fillId="0" borderId="4" xfId="1" applyFont="1" applyFill="1" applyBorder="1" applyAlignment="1" applyProtection="1">
      <alignment horizontal="center"/>
      <protection locked="0"/>
    </xf>
    <xf numFmtId="165" fontId="4" fillId="7" borderId="4" xfId="1" applyNumberFormat="1" applyFont="1" applyFill="1" applyBorder="1" applyAlignment="1" applyProtection="1">
      <alignment horizontal="center" wrapText="1"/>
      <protection locked="0"/>
    </xf>
    <xf numFmtId="0" fontId="5" fillId="0" borderId="4" xfId="0" applyFont="1" applyBorder="1" applyAlignment="1">
      <alignment horizontal="center"/>
    </xf>
    <xf numFmtId="0" fontId="4" fillId="0" borderId="0" xfId="1" applyFont="1" applyFill="1" applyBorder="1" applyProtection="1">
      <protection locked="0"/>
    </xf>
    <xf numFmtId="165" fontId="4" fillId="0" borderId="4" xfId="1" applyNumberFormat="1" applyFont="1" applyFill="1" applyBorder="1" applyAlignment="1" applyProtection="1">
      <alignment horizontal="center" wrapText="1"/>
      <protection locked="0"/>
    </xf>
    <xf numFmtId="0" fontId="4" fillId="0" borderId="4" xfId="2" applyBorder="1"/>
    <xf numFmtId="166" fontId="4" fillId="0" borderId="4" xfId="1" applyNumberFormat="1" applyFont="1" applyFill="1" applyBorder="1" applyAlignment="1" applyProtection="1">
      <alignment horizontal="center"/>
      <protection locked="0"/>
    </xf>
    <xf numFmtId="166" fontId="4" fillId="2" borderId="4" xfId="1" applyNumberFormat="1" applyFont="1" applyFill="1" applyBorder="1" applyAlignment="1" applyProtection="1">
      <alignment horizontal="center" wrapText="1"/>
    </xf>
    <xf numFmtId="0" fontId="4" fillId="5" borderId="4" xfId="1" applyFont="1" applyFill="1" applyBorder="1" applyAlignment="1" applyProtection="1">
      <alignment horizontal="center"/>
      <protection locked="0"/>
    </xf>
    <xf numFmtId="168" fontId="4" fillId="0" borderId="5" xfId="1" applyNumberFormat="1" applyFont="1" applyFill="1" applyBorder="1" applyAlignment="1" applyProtection="1">
      <alignment horizontal="center" wrapText="1"/>
      <protection locked="0"/>
    </xf>
    <xf numFmtId="0" fontId="4" fillId="0" borderId="6" xfId="1" applyFont="1" applyFill="1" applyBorder="1" applyProtection="1">
      <protection locked="0"/>
    </xf>
    <xf numFmtId="166" fontId="5" fillId="0" borderId="4" xfId="2" applyNumberFormat="1" applyFont="1" applyBorder="1" applyAlignment="1">
      <alignment horizontal="center"/>
    </xf>
    <xf numFmtId="166" fontId="5" fillId="2" borderId="4" xfId="2" applyNumberFormat="1" applyFont="1" applyFill="1" applyBorder="1" applyAlignment="1">
      <alignment horizontal="center"/>
    </xf>
    <xf numFmtId="0" fontId="4" fillId="0" borderId="4" xfId="1" applyFont="1" applyFill="1" applyBorder="1" applyAlignment="1" applyProtection="1">
      <alignment horizontal="center" wrapText="1"/>
      <protection locked="0"/>
    </xf>
    <xf numFmtId="170" fontId="4" fillId="0" borderId="4" xfId="1" applyNumberFormat="1" applyFont="1" applyFill="1" applyBorder="1" applyAlignment="1" applyProtection="1">
      <alignment horizontal="center"/>
      <protection locked="0"/>
    </xf>
    <xf numFmtId="166" fontId="4" fillId="2" borderId="4" xfId="1" applyNumberFormat="1" applyFont="1" applyFill="1" applyBorder="1" applyAlignment="1" applyProtection="1">
      <alignment horizontal="center"/>
    </xf>
    <xf numFmtId="2" fontId="4" fillId="0" borderId="4" xfId="1" applyNumberFormat="1" applyFont="1" applyFill="1" applyBorder="1" applyAlignment="1" applyProtection="1">
      <alignment horizontal="center"/>
      <protection locked="0"/>
    </xf>
    <xf numFmtId="167" fontId="4" fillId="0" borderId="4" xfId="1" applyNumberFormat="1" applyFont="1" applyFill="1" applyBorder="1" applyAlignment="1" applyProtection="1">
      <alignment horizontal="center"/>
      <protection locked="0"/>
    </xf>
    <xf numFmtId="170" fontId="4" fillId="0" borderId="7" xfId="1" applyNumberFormat="1" applyFont="1" applyFill="1" applyBorder="1" applyAlignment="1" applyProtection="1">
      <alignment horizontal="center"/>
      <protection locked="0"/>
    </xf>
    <xf numFmtId="166" fontId="4" fillId="0" borderId="7" xfId="1" applyNumberFormat="1" applyFont="1" applyFill="1" applyBorder="1" applyAlignment="1" applyProtection="1">
      <alignment horizontal="center"/>
      <protection locked="0"/>
    </xf>
    <xf numFmtId="166" fontId="4" fillId="2" borderId="7" xfId="1" applyNumberFormat="1" applyFont="1" applyFill="1" applyBorder="1" applyAlignment="1" applyProtection="1">
      <alignment horizontal="center"/>
    </xf>
    <xf numFmtId="2" fontId="4" fillId="0" borderId="7" xfId="1" applyNumberFormat="1" applyFont="1" applyFill="1" applyBorder="1" applyAlignment="1" applyProtection="1">
      <alignment horizontal="center"/>
      <protection locked="0"/>
    </xf>
    <xf numFmtId="167" fontId="4" fillId="0" borderId="7" xfId="1" applyNumberFormat="1" applyFont="1" applyFill="1" applyBorder="1" applyAlignment="1" applyProtection="1">
      <alignment horizontal="center"/>
      <protection locked="0"/>
    </xf>
    <xf numFmtId="3" fontId="4" fillId="2" borderId="7" xfId="1" applyNumberFormat="1" applyFont="1" applyFill="1" applyBorder="1" applyAlignment="1" applyProtection="1">
      <alignment horizontal="center" wrapText="1"/>
    </xf>
    <xf numFmtId="3" fontId="4" fillId="0" borderId="7" xfId="1" applyNumberFormat="1" applyFont="1" applyFill="1" applyBorder="1" applyAlignment="1" applyProtection="1">
      <alignment horizontal="center"/>
      <protection locked="0"/>
    </xf>
    <xf numFmtId="0" fontId="4" fillId="0" borderId="7" xfId="1" applyFont="1" applyFill="1" applyBorder="1" applyAlignment="1" applyProtection="1">
      <alignment horizontal="center"/>
      <protection locked="0"/>
    </xf>
    <xf numFmtId="0" fontId="4" fillId="0" borderId="7" xfId="1" applyFont="1" applyFill="1" applyBorder="1" applyAlignment="1" applyProtection="1">
      <alignment horizontal="center" wrapText="1"/>
      <protection locked="0"/>
    </xf>
    <xf numFmtId="168" fontId="4" fillId="0" borderId="7" xfId="1" applyNumberFormat="1" applyFont="1" applyFill="1" applyBorder="1" applyAlignment="1" applyProtection="1">
      <alignment horizontal="center"/>
      <protection locked="0"/>
    </xf>
    <xf numFmtId="0" fontId="4" fillId="0" borderId="7" xfId="1" applyFont="1" applyFill="1" applyBorder="1" applyProtection="1">
      <protection locked="0"/>
    </xf>
    <xf numFmtId="167" fontId="4" fillId="0" borderId="7" xfId="1" applyNumberFormat="1" applyFont="1" applyFill="1" applyBorder="1" applyAlignment="1" applyProtection="1">
      <alignment horizontal="center" wrapText="1"/>
      <protection locked="0"/>
    </xf>
    <xf numFmtId="0" fontId="4" fillId="0" borderId="8" xfId="1" applyFont="1" applyFill="1" applyBorder="1" applyProtection="1">
      <protection locked="0"/>
    </xf>
    <xf numFmtId="0" fontId="4" fillId="0" borderId="0" xfId="2"/>
    <xf numFmtId="3" fontId="4" fillId="2" borderId="4" xfId="1" applyNumberFormat="1" applyFont="1" applyFill="1" applyBorder="1" applyAlignment="1" applyProtection="1">
      <alignment horizontal="center"/>
    </xf>
    <xf numFmtId="168" fontId="4" fillId="0" borderId="0" xfId="1" applyNumberFormat="1" applyFont="1" applyFill="1" applyBorder="1" applyAlignment="1" applyProtection="1">
      <alignment horizontal="center"/>
      <protection locked="0"/>
    </xf>
    <xf numFmtId="3" fontId="4" fillId="2" borderId="7" xfId="1" applyNumberFormat="1" applyFont="1" applyFill="1" applyBorder="1" applyAlignment="1" applyProtection="1">
      <alignment horizontal="center"/>
    </xf>
    <xf numFmtId="170" fontId="4" fillId="0" borderId="0" xfId="1" applyNumberFormat="1" applyFont="1" applyFill="1" applyBorder="1" applyAlignment="1" applyProtection="1">
      <alignment horizontal="center"/>
      <protection locked="0"/>
    </xf>
    <xf numFmtId="166" fontId="4" fillId="0" borderId="0" xfId="1" applyNumberFormat="1" applyFont="1" applyFill="1" applyBorder="1" applyAlignment="1" applyProtection="1">
      <alignment horizontal="center"/>
      <protection locked="0"/>
    </xf>
    <xf numFmtId="166" fontId="4" fillId="2" borderId="0" xfId="1" applyNumberFormat="1" applyFont="1" applyFill="1" applyBorder="1" applyAlignment="1" applyProtection="1">
      <alignment horizontal="center"/>
    </xf>
    <xf numFmtId="167" fontId="4" fillId="0" borderId="0" xfId="1" applyNumberFormat="1" applyFont="1" applyFill="1" applyBorder="1" applyAlignment="1" applyProtection="1">
      <alignment horizontal="center"/>
      <protection locked="0"/>
    </xf>
    <xf numFmtId="2" fontId="4" fillId="0" borderId="0" xfId="1" applyNumberFormat="1" applyFont="1" applyFill="1" applyBorder="1" applyAlignment="1" applyProtection="1">
      <alignment horizontal="center"/>
      <protection locked="0"/>
    </xf>
    <xf numFmtId="3" fontId="4" fillId="2" borderId="0" xfId="1" applyNumberFormat="1" applyFont="1" applyFill="1" applyBorder="1" applyAlignment="1" applyProtection="1">
      <alignment horizontal="center"/>
    </xf>
    <xf numFmtId="3" fontId="4" fillId="0" borderId="0" xfId="1" applyNumberFormat="1" applyFont="1" applyFill="1" applyBorder="1" applyAlignment="1" applyProtection="1">
      <alignment horizontal="center"/>
      <protection locked="0"/>
    </xf>
    <xf numFmtId="0" fontId="4" fillId="0" borderId="0" xfId="1" applyFont="1" applyFill="1" applyBorder="1" applyAlignment="1" applyProtection="1">
      <alignment horizontal="center"/>
      <protection locked="0"/>
    </xf>
    <xf numFmtId="0" fontId="4" fillId="0" borderId="0" xfId="1" applyFont="1" applyFill="1" applyBorder="1" applyAlignment="1" applyProtection="1">
      <alignment horizontal="center" wrapText="1"/>
      <protection locked="0"/>
    </xf>
    <xf numFmtId="0" fontId="3" fillId="5" borderId="9" xfId="2" applyFont="1" applyFill="1" applyBorder="1" applyAlignment="1">
      <alignment horizontal="center"/>
    </xf>
    <xf numFmtId="3" fontId="3" fillId="5" borderId="10" xfId="2" applyNumberFormat="1" applyFont="1" applyFill="1" applyBorder="1" applyAlignment="1">
      <alignment horizontal="center"/>
    </xf>
    <xf numFmtId="164" fontId="3" fillId="5" borderId="10" xfId="2" applyNumberFormat="1" applyFont="1" applyFill="1" applyBorder="1" applyAlignment="1">
      <alignment horizontal="center"/>
    </xf>
    <xf numFmtId="0" fontId="3" fillId="5" borderId="11" xfId="2" applyFont="1" applyFill="1" applyBorder="1" applyAlignment="1">
      <alignment horizontal="center"/>
    </xf>
    <xf numFmtId="0" fontId="4" fillId="5" borderId="0" xfId="2" applyFill="1" applyAlignment="1">
      <alignment horizontal="center"/>
    </xf>
    <xf numFmtId="0" fontId="3" fillId="5" borderId="12" xfId="2" applyFont="1" applyFill="1" applyBorder="1" applyAlignment="1">
      <alignment horizontal="center"/>
    </xf>
    <xf numFmtId="3" fontId="3" fillId="5" borderId="7" xfId="2" applyNumberFormat="1" applyFont="1" applyFill="1" applyBorder="1" applyAlignment="1">
      <alignment horizontal="center"/>
    </xf>
    <xf numFmtId="164" fontId="3" fillId="5" borderId="7" xfId="2" applyNumberFormat="1" applyFont="1" applyFill="1" applyBorder="1" applyAlignment="1">
      <alignment horizontal="center"/>
    </xf>
    <xf numFmtId="0" fontId="3" fillId="5" borderId="13" xfId="2" applyFont="1" applyFill="1" applyBorder="1" applyAlignment="1">
      <alignment horizontal="center"/>
    </xf>
    <xf numFmtId="0" fontId="3" fillId="5" borderId="14" xfId="2" applyFont="1" applyFill="1" applyBorder="1" applyAlignment="1"/>
    <xf numFmtId="3" fontId="4" fillId="5" borderId="10" xfId="2" applyNumberFormat="1" applyFill="1" applyBorder="1" applyAlignment="1">
      <alignment horizontal="center"/>
    </xf>
    <xf numFmtId="164" fontId="4" fillId="5" borderId="10" xfId="2" applyNumberFormat="1" applyFill="1" applyBorder="1" applyAlignment="1">
      <alignment horizontal="center"/>
    </xf>
    <xf numFmtId="0" fontId="4" fillId="5" borderId="11" xfId="2" applyFill="1" applyBorder="1" applyAlignment="1">
      <alignment horizontal="center"/>
    </xf>
    <xf numFmtId="3" fontId="4" fillId="5" borderId="0" xfId="2" applyNumberFormat="1" applyFill="1" applyAlignment="1">
      <alignment horizontal="center"/>
    </xf>
    <xf numFmtId="0" fontId="3" fillId="5" borderId="15" xfId="2" applyFont="1" applyFill="1" applyBorder="1" applyAlignment="1"/>
    <xf numFmtId="3" fontId="4" fillId="5" borderId="4" xfId="2" applyNumberFormat="1" applyFill="1" applyBorder="1" applyAlignment="1">
      <alignment horizontal="center"/>
    </xf>
    <xf numFmtId="164" fontId="4" fillId="5" borderId="4" xfId="2" applyNumberFormat="1" applyFill="1" applyBorder="1" applyAlignment="1">
      <alignment horizontal="center"/>
    </xf>
    <xf numFmtId="0" fontId="4" fillId="5" borderId="16" xfId="2" applyFont="1" applyFill="1" applyBorder="1" applyAlignment="1">
      <alignment horizontal="center"/>
    </xf>
    <xf numFmtId="0" fontId="4" fillId="5" borderId="16" xfId="2" applyFill="1" applyBorder="1" applyAlignment="1">
      <alignment horizontal="center"/>
    </xf>
    <xf numFmtId="3" fontId="4" fillId="5" borderId="4" xfId="2" applyNumberFormat="1" applyFont="1" applyFill="1" applyBorder="1" applyAlignment="1">
      <alignment horizontal="center"/>
    </xf>
    <xf numFmtId="164" fontId="4" fillId="5" borderId="4" xfId="2" applyNumberFormat="1" applyFont="1" applyFill="1" applyBorder="1" applyAlignment="1">
      <alignment horizontal="center"/>
    </xf>
    <xf numFmtId="3" fontId="3" fillId="5" borderId="16" xfId="2" applyNumberFormat="1" applyFont="1" applyFill="1" applyBorder="1" applyAlignment="1"/>
    <xf numFmtId="3" fontId="4" fillId="5" borderId="7" xfId="2" applyNumberFormat="1" applyFill="1" applyBorder="1" applyAlignment="1">
      <alignment horizontal="center"/>
    </xf>
    <xf numFmtId="164" fontId="4" fillId="5" borderId="17" xfId="2" applyNumberFormat="1" applyFill="1" applyBorder="1" applyAlignment="1">
      <alignment horizontal="center"/>
    </xf>
    <xf numFmtId="164" fontId="4" fillId="5" borderId="18" xfId="2" applyNumberFormat="1" applyFill="1" applyBorder="1" applyAlignment="1">
      <alignment horizontal="center"/>
    </xf>
    <xf numFmtId="0" fontId="4" fillId="5" borderId="13" xfId="2" applyFill="1" applyBorder="1" applyAlignment="1">
      <alignment horizontal="center"/>
    </xf>
    <xf numFmtId="0" fontId="3" fillId="5" borderId="14" xfId="2" applyFont="1" applyFill="1" applyBorder="1" applyAlignment="1">
      <alignment horizontal="center"/>
    </xf>
    <xf numFmtId="0" fontId="3" fillId="5" borderId="15" xfId="2" applyFont="1" applyFill="1" applyBorder="1" applyAlignment="1">
      <alignment horizontal="center"/>
    </xf>
    <xf numFmtId="164" fontId="4" fillId="5" borderId="7" xfId="2" applyNumberFormat="1" applyFill="1" applyBorder="1" applyAlignment="1">
      <alignment horizontal="center"/>
    </xf>
    <xf numFmtId="0" fontId="3" fillId="5" borderId="19" xfId="2" applyFont="1" applyFill="1" applyBorder="1" applyAlignment="1">
      <alignment horizontal="center"/>
    </xf>
    <xf numFmtId="3" fontId="4" fillId="5" borderId="6" xfId="2" applyNumberFormat="1" applyFill="1" applyBorder="1" applyAlignment="1">
      <alignment horizontal="center"/>
    </xf>
    <xf numFmtId="164" fontId="4" fillId="5" borderId="20" xfId="2" applyNumberFormat="1" applyFill="1" applyBorder="1" applyAlignment="1">
      <alignment horizontal="center"/>
    </xf>
    <xf numFmtId="164" fontId="4" fillId="5" borderId="21" xfId="2" applyNumberFormat="1" applyFill="1" applyBorder="1" applyAlignment="1">
      <alignment horizontal="center"/>
    </xf>
    <xf numFmtId="0" fontId="4" fillId="5" borderId="22" xfId="2" applyFill="1" applyBorder="1" applyAlignment="1">
      <alignment horizontal="center"/>
    </xf>
    <xf numFmtId="164" fontId="4" fillId="5" borderId="0" xfId="2" applyNumberFormat="1" applyFill="1" applyAlignment="1">
      <alignment horizontal="center"/>
    </xf>
    <xf numFmtId="3" fontId="4" fillId="5" borderId="10" xfId="2" applyNumberFormat="1" applyFont="1" applyFill="1" applyBorder="1" applyAlignment="1">
      <alignment horizontal="center"/>
    </xf>
    <xf numFmtId="164" fontId="4" fillId="5" borderId="10" xfId="2" applyNumberFormat="1" applyFont="1" applyFill="1" applyBorder="1" applyAlignment="1">
      <alignment horizontal="center"/>
    </xf>
    <xf numFmtId="0" fontId="4" fillId="5" borderId="11" xfId="2" applyFont="1" applyFill="1" applyBorder="1" applyAlignment="1">
      <alignment horizontal="center"/>
    </xf>
    <xf numFmtId="3" fontId="3" fillId="5" borderId="16" xfId="2" applyNumberFormat="1" applyFont="1" applyFill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3" fontId="4" fillId="5" borderId="7" xfId="2" applyNumberFormat="1" applyFont="1" applyFill="1" applyBorder="1" applyAlignment="1">
      <alignment horizontal="center"/>
    </xf>
    <xf numFmtId="164" fontId="4" fillId="0" borderId="17" xfId="0" applyNumberFormat="1" applyFont="1" applyBorder="1" applyAlignment="1">
      <alignment horizontal="center"/>
    </xf>
    <xf numFmtId="164" fontId="5" fillId="0" borderId="18" xfId="0" applyNumberFormat="1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3" fontId="5" fillId="0" borderId="10" xfId="0" applyNumberFormat="1" applyFont="1" applyBorder="1" applyAlignment="1">
      <alignment horizontal="center"/>
    </xf>
    <xf numFmtId="164" fontId="5" fillId="0" borderId="10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3" fontId="5" fillId="0" borderId="4" xfId="0" applyNumberFormat="1" applyFont="1" applyBorder="1" applyAlignment="1">
      <alignment horizontal="center"/>
    </xf>
    <xf numFmtId="3" fontId="5" fillId="0" borderId="6" xfId="0" applyNumberFormat="1" applyFont="1" applyBorder="1" applyAlignment="1">
      <alignment horizontal="center"/>
    </xf>
    <xf numFmtId="164" fontId="5" fillId="0" borderId="20" xfId="0" applyNumberFormat="1" applyFont="1" applyBorder="1" applyAlignment="1">
      <alignment horizontal="center"/>
    </xf>
    <xf numFmtId="164" fontId="5" fillId="0" borderId="21" xfId="0" applyNumberFormat="1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3" fillId="5" borderId="23" xfId="2" applyFont="1" applyFill="1" applyBorder="1" applyAlignment="1">
      <alignment horizontal="center"/>
    </xf>
    <xf numFmtId="0" fontId="3" fillId="5" borderId="24" xfId="2" applyFont="1" applyFill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3" fontId="4" fillId="0" borderId="7" xfId="0" applyNumberFormat="1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4" fillId="0" borderId="4" xfId="2" applyNumberFormat="1" applyBorder="1" applyAlignment="1">
      <alignment horizontal="center"/>
    </xf>
    <xf numFmtId="0" fontId="4" fillId="0" borderId="16" xfId="2" applyBorder="1" applyAlignment="1">
      <alignment horizontal="center"/>
    </xf>
    <xf numFmtId="164" fontId="4" fillId="0" borderId="4" xfId="2" applyNumberFormat="1" applyFont="1" applyBorder="1" applyAlignment="1">
      <alignment horizontal="center"/>
    </xf>
    <xf numFmtId="0" fontId="4" fillId="0" borderId="4" xfId="2" applyBorder="1" applyAlignment="1">
      <alignment horizontal="center"/>
    </xf>
    <xf numFmtId="164" fontId="4" fillId="0" borderId="20" xfId="2" applyNumberFormat="1" applyFont="1" applyBorder="1" applyAlignment="1">
      <alignment horizontal="center"/>
    </xf>
    <xf numFmtId="164" fontId="4" fillId="0" borderId="21" xfId="2" applyNumberFormat="1" applyFont="1" applyBorder="1" applyAlignment="1">
      <alignment horizontal="center"/>
    </xf>
    <xf numFmtId="0" fontId="4" fillId="0" borderId="22" xfId="2" applyBorder="1" applyAlignment="1">
      <alignment horizontal="center"/>
    </xf>
    <xf numFmtId="3" fontId="4" fillId="0" borderId="6" xfId="2" applyNumberFormat="1" applyBorder="1" applyAlignment="1">
      <alignment horizontal="center"/>
    </xf>
    <xf numFmtId="3" fontId="4" fillId="0" borderId="4" xfId="2" applyNumberFormat="1" applyBorder="1" applyAlignment="1">
      <alignment horizontal="center"/>
    </xf>
    <xf numFmtId="0" fontId="4" fillId="0" borderId="16" xfId="2" applyBorder="1"/>
    <xf numFmtId="164" fontId="4" fillId="0" borderId="6" xfId="2" applyNumberFormat="1" applyFont="1" applyBorder="1" applyAlignment="1">
      <alignment horizontal="center"/>
    </xf>
    <xf numFmtId="0" fontId="4" fillId="0" borderId="22" xfId="2" applyBorder="1"/>
    <xf numFmtId="3" fontId="4" fillId="0" borderId="0" xfId="2" applyNumberFormat="1"/>
    <xf numFmtId="0" fontId="4" fillId="0" borderId="0" xfId="2" applyAlignment="1">
      <alignment horizontal="center"/>
    </xf>
    <xf numFmtId="164" fontId="4" fillId="0" borderId="0" xfId="2" applyNumberFormat="1" applyAlignment="1">
      <alignment horizontal="center"/>
    </xf>
  </cellXfs>
  <cellStyles count="3">
    <cellStyle name="Normal" xfId="0" builtinId="0"/>
    <cellStyle name="Normal 2" xfId="2" xr:uid="{E6F928D9-0EC0-4235-8D1E-4AF525DDA99C}"/>
    <cellStyle name="Normal_DATA" xfId="1" xr:uid="{12230989-E757-4EEA-909F-2703FC47C7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5</xdr:row>
      <xdr:rowOff>28575</xdr:rowOff>
    </xdr:from>
    <xdr:to>
      <xdr:col>9</xdr:col>
      <xdr:colOff>291801</xdr:colOff>
      <xdr:row>19</xdr:row>
      <xdr:rowOff>148590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D890B9-EDB5-4A23-831B-91C9C90B3D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33450"/>
          <a:ext cx="5730576" cy="2653665"/>
        </a:xfrm>
        <a:prstGeom prst="rect">
          <a:avLst/>
        </a:prstGeom>
        <a:noFill/>
        <a:ln>
          <a:solidFill>
            <a:schemeClr val="accent3"/>
          </a:solidFill>
        </a:ln>
      </xdr:spPr>
    </xdr:pic>
    <xdr:clientData/>
  </xdr:twoCellAnchor>
  <xdr:twoCellAnchor editAs="oneCell">
    <xdr:from>
      <xdr:col>10</xdr:col>
      <xdr:colOff>28575</xdr:colOff>
      <xdr:row>5</xdr:row>
      <xdr:rowOff>28575</xdr:rowOff>
    </xdr:from>
    <xdr:to>
      <xdr:col>17</xdr:col>
      <xdr:colOff>68762</xdr:colOff>
      <xdr:row>20</xdr:row>
      <xdr:rowOff>53663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86448E4-89D1-4A2B-865A-35D229B98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24575" y="933450"/>
          <a:ext cx="4307387" cy="2739713"/>
        </a:xfrm>
        <a:prstGeom prst="rect">
          <a:avLst/>
        </a:prstGeom>
        <a:solidFill>
          <a:schemeClr val="bg1"/>
        </a:solidFill>
        <a:ln>
          <a:solidFill>
            <a:schemeClr val="accent3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a-doa.nw.nos.boeing.com\DOA\Shared\MAT_LAB\Fatigue\Willard\BRT%20Lap%20Splices\BRT%20Lap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Summary_ForPublicReleas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d/MAT_LAB/Fatigue/Reda/Testing/STL%20Crack%20Growth/Data/D122X8474-TR003-Data%20Summar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FATIGUE"/>
      <sheetName val="LOADSHEET"/>
      <sheetName val="Test ECD"/>
      <sheetName val="Measurement Sheet"/>
      <sheetName val="Notebook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tigue"/>
      <sheetName val="Results - L1"/>
      <sheetName val="Results - L2"/>
      <sheetName val="Results - L3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tigue"/>
      <sheetName val="LOADSHEET"/>
      <sheetName val="Results - L1"/>
      <sheetName val="Results - L2"/>
      <sheetName val="Results - L3"/>
      <sheetName val="EquipList"/>
      <sheetName val="Test Condition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DDA58-6666-4B3F-B7EB-595CE2C6C6DC}">
  <dimension ref="A1:A4"/>
  <sheetViews>
    <sheetView tabSelected="1" workbookViewId="0">
      <selection activeCell="S12" sqref="S12"/>
    </sheetView>
  </sheetViews>
  <sheetFormatPr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workbookViewId="0">
      <selection activeCell="O12" sqref="O12"/>
    </sheetView>
  </sheetViews>
  <sheetFormatPr defaultRowHeight="14.4" x14ac:dyDescent="0.3"/>
  <cols>
    <col min="1" max="1" width="16.33203125" bestFit="1" customWidth="1"/>
    <col min="2" max="2" width="12" bestFit="1" customWidth="1"/>
    <col min="3" max="3" width="19.44140625" bestFit="1" customWidth="1"/>
    <col min="4" max="4" width="36.109375" bestFit="1" customWidth="1"/>
    <col min="5" max="5" width="16.6640625" bestFit="1" customWidth="1"/>
    <col min="6" max="6" width="35.6640625" bestFit="1" customWidth="1"/>
    <col min="7" max="7" width="13.33203125" bestFit="1" customWidth="1"/>
    <col min="8" max="8" width="10.44140625" bestFit="1" customWidth="1"/>
  </cols>
  <sheetData>
    <row r="1" spans="1:9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31</v>
      </c>
      <c r="H1" s="2" t="s">
        <v>32</v>
      </c>
    </row>
    <row r="2" spans="1:9" x14ac:dyDescent="0.3">
      <c r="A2">
        <v>1</v>
      </c>
      <c r="B2" t="s">
        <v>6</v>
      </c>
      <c r="C2">
        <v>2.4199999999999999E-2</v>
      </c>
      <c r="D2">
        <v>1.4200000000000001E-2</v>
      </c>
      <c r="G2" s="1">
        <v>0.253</v>
      </c>
      <c r="H2" s="1">
        <v>1.5029999999999999</v>
      </c>
    </row>
    <row r="3" spans="1:9" x14ac:dyDescent="0.3">
      <c r="A3">
        <v>2</v>
      </c>
      <c r="B3" t="s">
        <v>7</v>
      </c>
      <c r="C3">
        <v>2.4899999999999999E-2</v>
      </c>
      <c r="D3">
        <v>1.49E-2</v>
      </c>
      <c r="G3" s="1">
        <v>0.2485</v>
      </c>
      <c r="H3" s="1">
        <v>1.5024999999999999</v>
      </c>
    </row>
    <row r="4" spans="1:9" x14ac:dyDescent="0.3">
      <c r="A4">
        <v>3</v>
      </c>
      <c r="B4" t="s">
        <v>8</v>
      </c>
      <c r="C4">
        <v>2.4799999999999999E-2</v>
      </c>
      <c r="D4">
        <v>1.4800000000000001E-2</v>
      </c>
      <c r="G4" s="1">
        <v>0.2505</v>
      </c>
      <c r="H4" s="1">
        <v>1.5029999999999999</v>
      </c>
    </row>
    <row r="5" spans="1:9" x14ac:dyDescent="0.3">
      <c r="A5">
        <v>4</v>
      </c>
      <c r="B5" t="s">
        <v>9</v>
      </c>
      <c r="C5">
        <v>2.7799999999999998E-2</v>
      </c>
      <c r="D5">
        <v>1.78E-2</v>
      </c>
      <c r="G5" s="1">
        <v>0.25030000000000002</v>
      </c>
      <c r="H5" s="1">
        <v>1.5029999999999999</v>
      </c>
    </row>
    <row r="6" spans="1:9" x14ac:dyDescent="0.3">
      <c r="A6">
        <v>5</v>
      </c>
      <c r="B6" t="s">
        <v>10</v>
      </c>
      <c r="C6">
        <v>2.3800000000000002E-2</v>
      </c>
      <c r="D6">
        <v>1.38E-2</v>
      </c>
      <c r="G6" s="1">
        <v>0.2515</v>
      </c>
      <c r="H6" s="1">
        <v>1.5009999999999999</v>
      </c>
    </row>
    <row r="7" spans="1:9" x14ac:dyDescent="0.3">
      <c r="A7">
        <v>6</v>
      </c>
      <c r="B7" t="s">
        <v>11</v>
      </c>
      <c r="C7">
        <v>2.07E-2</v>
      </c>
      <c r="D7">
        <v>1.0699999999999999E-2</v>
      </c>
      <c r="G7" s="1">
        <v>0.25</v>
      </c>
      <c r="H7" s="1">
        <v>1.5009999999999999</v>
      </c>
    </row>
    <row r="8" spans="1:9" x14ac:dyDescent="0.3">
      <c r="A8">
        <v>7</v>
      </c>
      <c r="B8" t="s">
        <v>12</v>
      </c>
      <c r="C8">
        <v>2.1600000000000001E-2</v>
      </c>
      <c r="D8">
        <v>1.1599999999999999E-2</v>
      </c>
      <c r="G8" s="1">
        <v>0.2525</v>
      </c>
      <c r="H8" s="1">
        <v>1.502</v>
      </c>
      <c r="I8">
        <f>AVERAGE(C2:C8)</f>
        <v>2.3971428571428571E-2</v>
      </c>
    </row>
    <row r="9" spans="1:9" x14ac:dyDescent="0.3">
      <c r="A9">
        <v>8</v>
      </c>
      <c r="B9" t="s">
        <v>13</v>
      </c>
      <c r="C9">
        <v>2.52E-2</v>
      </c>
      <c r="D9">
        <v>1.52E-2</v>
      </c>
      <c r="G9" s="1">
        <v>0.253</v>
      </c>
      <c r="H9" s="1">
        <v>1.502</v>
      </c>
    </row>
    <row r="10" spans="1:9" x14ac:dyDescent="0.3">
      <c r="A10">
        <v>9</v>
      </c>
      <c r="B10" t="s">
        <v>14</v>
      </c>
      <c r="C10">
        <v>2.4299999999999999E-2</v>
      </c>
      <c r="D10">
        <v>1.43E-2</v>
      </c>
      <c r="G10" s="1">
        <v>0.253</v>
      </c>
      <c r="H10" s="1">
        <v>1.502</v>
      </c>
    </row>
    <row r="11" spans="1:9" x14ac:dyDescent="0.3">
      <c r="A11">
        <v>10</v>
      </c>
      <c r="B11" t="s">
        <v>15</v>
      </c>
      <c r="C11">
        <v>2.4E-2</v>
      </c>
      <c r="D11">
        <v>1.4E-2</v>
      </c>
      <c r="G11" s="1">
        <v>0.251</v>
      </c>
      <c r="H11" s="1">
        <v>1.5029999999999999</v>
      </c>
    </row>
    <row r="12" spans="1:9" x14ac:dyDescent="0.3">
      <c r="A12">
        <v>11</v>
      </c>
      <c r="B12" t="s">
        <v>16</v>
      </c>
      <c r="C12">
        <v>2.47E-2</v>
      </c>
      <c r="D12">
        <v>1.47E-2</v>
      </c>
      <c r="G12" s="1">
        <v>0.251</v>
      </c>
      <c r="H12" s="1">
        <v>1.5009999999999999</v>
      </c>
    </row>
    <row r="13" spans="1:9" x14ac:dyDescent="0.3">
      <c r="A13">
        <v>12</v>
      </c>
      <c r="B13" t="s">
        <v>17</v>
      </c>
      <c r="C13">
        <v>2.3300000000000001E-2</v>
      </c>
      <c r="D13">
        <v>1.3299999999999999E-2</v>
      </c>
      <c r="G13" s="1">
        <v>0.253</v>
      </c>
      <c r="H13" s="1">
        <v>1.5009999999999999</v>
      </c>
    </row>
    <row r="14" spans="1:9" x14ac:dyDescent="0.3">
      <c r="A14">
        <v>13</v>
      </c>
      <c r="B14" t="s">
        <v>18</v>
      </c>
      <c r="C14">
        <v>2.07E-2</v>
      </c>
      <c r="D14">
        <v>1.0699999999999999E-2</v>
      </c>
      <c r="G14" s="1">
        <v>0.2505</v>
      </c>
      <c r="H14" s="1">
        <v>1.5009999999999999</v>
      </c>
    </row>
    <row r="15" spans="1:9" x14ac:dyDescent="0.3">
      <c r="A15">
        <v>14</v>
      </c>
      <c r="B15" t="s">
        <v>19</v>
      </c>
      <c r="C15">
        <v>3.1099999999999999E-2</v>
      </c>
      <c r="D15">
        <v>2.1100000000000001E-2</v>
      </c>
      <c r="G15" s="1">
        <v>0.249</v>
      </c>
      <c r="H15" s="1">
        <v>1.502</v>
      </c>
    </row>
    <row r="16" spans="1:9" x14ac:dyDescent="0.3">
      <c r="A16">
        <v>15</v>
      </c>
      <c r="B16" t="s">
        <v>20</v>
      </c>
      <c r="C16">
        <v>2.1700000000000001E-2</v>
      </c>
      <c r="D16">
        <v>1.17E-2</v>
      </c>
      <c r="G16" s="1">
        <v>0.2525</v>
      </c>
      <c r="H16" s="1">
        <v>1.5009999999999999</v>
      </c>
      <c r="I16">
        <f>AVERAGE(C9:C16)</f>
        <v>2.4375000000000001E-2</v>
      </c>
    </row>
    <row r="17" spans="1:9" x14ac:dyDescent="0.3">
      <c r="A17">
        <v>16</v>
      </c>
      <c r="B17" t="s">
        <v>21</v>
      </c>
      <c r="C17">
        <v>2.0199999999999999E-2</v>
      </c>
      <c r="D17">
        <v>1.0200000000000001E-2</v>
      </c>
      <c r="G17" s="1">
        <v>0.252</v>
      </c>
      <c r="H17" s="1">
        <v>1.5009999999999999</v>
      </c>
    </row>
    <row r="18" spans="1:9" x14ac:dyDescent="0.3">
      <c r="A18">
        <v>17</v>
      </c>
      <c r="B18" t="s">
        <v>22</v>
      </c>
      <c r="C18">
        <v>2.0299999999999999E-2</v>
      </c>
      <c r="D18">
        <v>1.03E-2</v>
      </c>
      <c r="G18" s="1">
        <v>0.2535</v>
      </c>
      <c r="H18" s="1">
        <v>1.502</v>
      </c>
    </row>
    <row r="19" spans="1:9" x14ac:dyDescent="0.3">
      <c r="A19">
        <v>18</v>
      </c>
      <c r="B19" t="s">
        <v>23</v>
      </c>
      <c r="C19">
        <v>2.01E-2</v>
      </c>
      <c r="D19">
        <v>1.01E-2</v>
      </c>
      <c r="G19" s="1">
        <v>0.253</v>
      </c>
      <c r="H19" s="1">
        <v>1.5009999999999999</v>
      </c>
    </row>
    <row r="20" spans="1:9" x14ac:dyDescent="0.3">
      <c r="A20">
        <v>19</v>
      </c>
      <c r="B20" t="s">
        <v>24</v>
      </c>
      <c r="C20">
        <v>2.0299999999999999E-2</v>
      </c>
      <c r="D20">
        <v>1.03E-2</v>
      </c>
      <c r="G20" s="1">
        <v>0.249</v>
      </c>
      <c r="H20" s="1">
        <v>1.5029999999999999</v>
      </c>
    </row>
    <row r="21" spans="1:9" x14ac:dyDescent="0.3">
      <c r="A21">
        <v>20</v>
      </c>
      <c r="B21" t="s">
        <v>25</v>
      </c>
      <c r="C21">
        <v>2.2599999999999999E-2</v>
      </c>
      <c r="D21">
        <v>1.26E-2</v>
      </c>
      <c r="G21" s="1">
        <v>0.2475</v>
      </c>
      <c r="H21" s="1">
        <v>1.5009999999999999</v>
      </c>
    </row>
    <row r="22" spans="1:9" x14ac:dyDescent="0.3">
      <c r="A22">
        <v>21</v>
      </c>
      <c r="B22" t="s">
        <v>26</v>
      </c>
      <c r="C22">
        <v>2.0299999999999999E-2</v>
      </c>
      <c r="D22">
        <v>1.03E-2</v>
      </c>
      <c r="G22" s="1">
        <v>0.248</v>
      </c>
      <c r="H22" s="1">
        <v>1.502</v>
      </c>
    </row>
    <row r="23" spans="1:9" x14ac:dyDescent="0.3">
      <c r="A23" t="s">
        <v>27</v>
      </c>
      <c r="B23" t="s">
        <v>28</v>
      </c>
      <c r="C23">
        <v>2.0299999999999999E-2</v>
      </c>
      <c r="D23">
        <v>1.03E-2</v>
      </c>
      <c r="G23" s="1">
        <v>0.25</v>
      </c>
      <c r="H23" s="1">
        <v>1.5035000000000001</v>
      </c>
    </row>
    <row r="24" spans="1:9" x14ac:dyDescent="0.3">
      <c r="A24" t="s">
        <v>27</v>
      </c>
      <c r="B24" t="s">
        <v>29</v>
      </c>
      <c r="C24">
        <v>3.2500000000000001E-2</v>
      </c>
      <c r="D24">
        <v>2.2499999999999999E-2</v>
      </c>
      <c r="G24" s="1">
        <v>0.249</v>
      </c>
      <c r="H24" s="1">
        <v>1.5009999999999999</v>
      </c>
    </row>
    <row r="25" spans="1:9" x14ac:dyDescent="0.3">
      <c r="A25" t="s">
        <v>27</v>
      </c>
      <c r="B25" t="s">
        <v>30</v>
      </c>
      <c r="C25">
        <v>2.0899999999999998E-2</v>
      </c>
      <c r="D25">
        <v>1.09E-2</v>
      </c>
      <c r="G25" s="1">
        <v>0.2495</v>
      </c>
      <c r="H25" s="1">
        <v>1.5009999999999999</v>
      </c>
      <c r="I25">
        <f>AVERAGE(C18:C25)</f>
        <v>2.2162499999999998E-2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62BCD-543C-4627-B50B-B150B215E2F8}">
  <dimension ref="A1:V353"/>
  <sheetViews>
    <sheetView showGridLines="0" showOutlineSymbols="0" view="pageBreakPreview" zoomScaleNormal="55" zoomScaleSheetLayoutView="100" workbookViewId="0">
      <pane xSplit="1" ySplit="1" topLeftCell="B2" activePane="bottomRight" state="frozenSplit"/>
      <selection activeCell="K30" sqref="K30"/>
      <selection pane="topRight" activeCell="K30" sqref="K30"/>
      <selection pane="bottomLeft" activeCell="K30" sqref="K30"/>
      <selection pane="bottomRight" activeCell="O29" sqref="O29"/>
    </sheetView>
  </sheetViews>
  <sheetFormatPr defaultColWidth="10.88671875" defaultRowHeight="15" outlineLevelCol="5" x14ac:dyDescent="0.25"/>
  <cols>
    <col min="1" max="1" width="36.21875" style="66" customWidth="1"/>
    <col min="2" max="2" width="18.44140625" style="62" bestFit="1" customWidth="1"/>
    <col min="3" max="3" width="11.77734375" style="67" customWidth="1" outlineLevel="3"/>
    <col min="4" max="4" width="13.44140625" style="67" customWidth="1" outlineLevel="3"/>
    <col min="5" max="5" width="11" style="67" customWidth="1" outlineLevel="3"/>
    <col min="6" max="8" width="10.77734375" style="68" customWidth="1" outlineLevel="5"/>
    <col min="9" max="9" width="10.21875" style="69" customWidth="1" outlineLevel="1"/>
    <col min="10" max="10" width="9.88671875" style="70" customWidth="1" outlineLevel="1"/>
    <col min="11" max="11" width="11.5546875" style="70" customWidth="1" outlineLevel="1"/>
    <col min="12" max="12" width="10.33203125" style="71" customWidth="1" outlineLevel="1"/>
    <col min="13" max="13" width="11.5546875" style="71" customWidth="1" outlineLevel="1"/>
    <col min="14" max="14" width="14.5546875" style="72" customWidth="1" outlineLevel="1"/>
    <col min="15" max="15" width="14.44140625" style="73" customWidth="1"/>
    <col min="16" max="16" width="9.109375" style="74" customWidth="1"/>
    <col min="17" max="17" width="14.77734375" style="64" customWidth="1" outlineLevel="1"/>
    <col min="18" max="18" width="15.21875" style="64" customWidth="1"/>
    <col min="19" max="19" width="46.44140625" style="67" bestFit="1" customWidth="1" outlineLevel="3"/>
    <col min="20" max="20" width="70.88671875" style="34" customWidth="1" outlineLevel="1"/>
    <col min="21" max="21" width="15.44140625" style="34" customWidth="1"/>
    <col min="22" max="16384" width="10.88671875" style="34"/>
  </cols>
  <sheetData>
    <row r="1" spans="1:21" s="11" customFormat="1" ht="68.25" customHeight="1" x14ac:dyDescent="0.3">
      <c r="A1" s="3" t="s">
        <v>33</v>
      </c>
      <c r="B1" s="4" t="s">
        <v>34</v>
      </c>
      <c r="C1" s="5" t="s">
        <v>35</v>
      </c>
      <c r="D1" s="5" t="s">
        <v>36</v>
      </c>
      <c r="E1" s="5" t="s">
        <v>37</v>
      </c>
      <c r="F1" s="6" t="s">
        <v>38</v>
      </c>
      <c r="G1" s="6" t="s">
        <v>39</v>
      </c>
      <c r="H1" s="6" t="s">
        <v>40</v>
      </c>
      <c r="I1" s="7" t="s">
        <v>41</v>
      </c>
      <c r="J1" s="8" t="s">
        <v>42</v>
      </c>
      <c r="K1" s="8" t="s">
        <v>43</v>
      </c>
      <c r="L1" s="9" t="s">
        <v>44</v>
      </c>
      <c r="M1" s="9" t="s">
        <v>45</v>
      </c>
      <c r="N1" s="10" t="s">
        <v>46</v>
      </c>
      <c r="O1" s="5" t="s">
        <v>47</v>
      </c>
      <c r="P1" s="5" t="s">
        <v>48</v>
      </c>
      <c r="Q1" s="5" t="s">
        <v>49</v>
      </c>
      <c r="R1" s="5" t="s">
        <v>50</v>
      </c>
      <c r="S1" s="5" t="s">
        <v>51</v>
      </c>
      <c r="T1" s="5" t="s">
        <v>51</v>
      </c>
      <c r="U1" s="5" t="s">
        <v>52</v>
      </c>
    </row>
    <row r="2" spans="1:21" s="11" customFormat="1" ht="15" customHeight="1" x14ac:dyDescent="0.25">
      <c r="A2" s="12" t="s">
        <v>53</v>
      </c>
      <c r="B2" s="13" t="s">
        <v>6</v>
      </c>
      <c r="C2" s="14">
        <v>6</v>
      </c>
      <c r="D2" s="14">
        <v>0.253</v>
      </c>
      <c r="E2" s="14">
        <v>1.5029999999999999</v>
      </c>
      <c r="F2" s="15">
        <f>D2*E2</f>
        <v>0.38025899999999996</v>
      </c>
      <c r="G2" s="16">
        <v>37.4</v>
      </c>
      <c r="H2" s="16">
        <v>28</v>
      </c>
      <c r="I2" s="17">
        <v>0.06</v>
      </c>
      <c r="J2" s="18">
        <v>10</v>
      </c>
      <c r="K2" s="19">
        <f>G2*10^3*F2</f>
        <v>14221.686599999999</v>
      </c>
      <c r="L2" s="20">
        <f>F2*H2*1000</f>
        <v>10647.251999999999</v>
      </c>
      <c r="M2" s="20">
        <f>I2*L2</f>
        <v>638.83511999999985</v>
      </c>
      <c r="N2" s="21">
        <v>37256</v>
      </c>
      <c r="O2" s="22" t="s">
        <v>54</v>
      </c>
      <c r="P2" s="22">
        <v>1</v>
      </c>
      <c r="Q2" s="23">
        <v>45267</v>
      </c>
      <c r="R2" s="23">
        <v>45268</v>
      </c>
      <c r="S2" s="24"/>
      <c r="T2" s="24"/>
      <c r="U2" s="25"/>
    </row>
    <row r="3" spans="1:21" s="11" customFormat="1" ht="15" customHeight="1" x14ac:dyDescent="0.25">
      <c r="A3" s="12" t="s">
        <v>55</v>
      </c>
      <c r="B3" s="13" t="s">
        <v>7</v>
      </c>
      <c r="C3" s="14">
        <v>6</v>
      </c>
      <c r="D3" s="14">
        <v>0.2485</v>
      </c>
      <c r="E3" s="14">
        <v>1.5024999999999999</v>
      </c>
      <c r="F3" s="15">
        <f>D3*E3</f>
        <v>0.37337124999999999</v>
      </c>
      <c r="G3" s="16">
        <v>37.4</v>
      </c>
      <c r="H3" s="16">
        <v>28</v>
      </c>
      <c r="I3" s="17">
        <v>0.06</v>
      </c>
      <c r="J3" s="18">
        <v>10</v>
      </c>
      <c r="K3" s="19">
        <f>G3*10^3*F3</f>
        <v>13964.08475</v>
      </c>
      <c r="L3" s="20">
        <f>F3*H3*1000</f>
        <v>10454.395</v>
      </c>
      <c r="M3" s="20">
        <f>I3*L3</f>
        <v>627.26369999999997</v>
      </c>
      <c r="N3" s="21">
        <v>57315</v>
      </c>
      <c r="O3" s="22" t="s">
        <v>54</v>
      </c>
      <c r="P3" s="22">
        <v>3</v>
      </c>
      <c r="Q3" s="26">
        <v>45269</v>
      </c>
      <c r="R3" s="26">
        <v>45269</v>
      </c>
      <c r="S3" s="24"/>
      <c r="T3" s="24"/>
      <c r="U3" s="25"/>
    </row>
    <row r="4" spans="1:21" s="11" customFormat="1" ht="15" customHeight="1" x14ac:dyDescent="0.25">
      <c r="A4" s="12" t="s">
        <v>56</v>
      </c>
      <c r="B4" s="13" t="s">
        <v>8</v>
      </c>
      <c r="C4" s="14">
        <v>6</v>
      </c>
      <c r="D4" s="27">
        <v>0.2505</v>
      </c>
      <c r="E4" s="27">
        <v>1.5029999999999999</v>
      </c>
      <c r="F4" s="15">
        <f>D4*E4</f>
        <v>0.37650149999999999</v>
      </c>
      <c r="G4" s="16">
        <v>37.4</v>
      </c>
      <c r="H4" s="16">
        <v>28</v>
      </c>
      <c r="I4" s="17">
        <v>0.06</v>
      </c>
      <c r="J4" s="18">
        <v>10</v>
      </c>
      <c r="K4" s="19">
        <f>G4*10^3*F4</f>
        <v>14081.1561</v>
      </c>
      <c r="L4" s="20">
        <f>F4*H4*1000</f>
        <v>10542.041999999999</v>
      </c>
      <c r="M4" s="20">
        <f>I4*L4</f>
        <v>632.52251999999999</v>
      </c>
      <c r="N4" s="28">
        <v>51142</v>
      </c>
      <c r="O4" s="22" t="s">
        <v>54</v>
      </c>
      <c r="P4" s="22">
        <v>4</v>
      </c>
      <c r="Q4" s="26">
        <v>45269</v>
      </c>
      <c r="R4" s="26">
        <v>45269</v>
      </c>
      <c r="S4" s="24"/>
      <c r="T4" s="24"/>
      <c r="U4" s="29"/>
    </row>
    <row r="5" spans="1:21" s="11" customFormat="1" ht="15" customHeight="1" x14ac:dyDescent="0.25">
      <c r="A5" s="12" t="s">
        <v>57</v>
      </c>
      <c r="B5" s="13" t="s">
        <v>9</v>
      </c>
      <c r="C5" s="14">
        <v>6</v>
      </c>
      <c r="D5" s="27">
        <v>0.25030000000000002</v>
      </c>
      <c r="E5" s="27">
        <v>1.5029999999999999</v>
      </c>
      <c r="F5" s="15">
        <f t="shared" ref="F5:F25" si="0">D5*E5</f>
        <v>0.3762009</v>
      </c>
      <c r="G5" s="16">
        <v>37.4</v>
      </c>
      <c r="H5" s="16">
        <v>28</v>
      </c>
      <c r="I5" s="17">
        <v>0.06</v>
      </c>
      <c r="J5" s="18">
        <v>10</v>
      </c>
      <c r="K5" s="19">
        <f t="shared" ref="K5:K25" si="1">G5*10^3*F5</f>
        <v>14069.91366</v>
      </c>
      <c r="L5" s="20">
        <f t="shared" ref="L5:L25" si="2">F5*H5*1000</f>
        <v>10533.625199999999</v>
      </c>
      <c r="M5" s="20">
        <f t="shared" ref="M5:M16" si="3">I5*L5</f>
        <v>632.0175119999999</v>
      </c>
      <c r="N5" s="28">
        <v>38472</v>
      </c>
      <c r="O5" s="22" t="s">
        <v>54</v>
      </c>
      <c r="P5" s="22">
        <v>5</v>
      </c>
      <c r="Q5" s="26">
        <v>45269</v>
      </c>
      <c r="R5" s="26">
        <v>45269</v>
      </c>
      <c r="S5" s="24"/>
      <c r="T5" s="24"/>
      <c r="U5" s="29"/>
    </row>
    <row r="6" spans="1:21" s="11" customFormat="1" ht="15" customHeight="1" x14ac:dyDescent="0.25">
      <c r="A6" s="12" t="s">
        <v>58</v>
      </c>
      <c r="B6" s="13" t="s">
        <v>10</v>
      </c>
      <c r="C6" s="14">
        <v>6</v>
      </c>
      <c r="D6" s="14">
        <v>0.2515</v>
      </c>
      <c r="E6" s="14">
        <v>1.5009999999999999</v>
      </c>
      <c r="F6" s="15">
        <f t="shared" si="0"/>
        <v>0.37750149999999999</v>
      </c>
      <c r="G6" s="16">
        <v>37.4</v>
      </c>
      <c r="H6" s="16">
        <v>28</v>
      </c>
      <c r="I6" s="17">
        <v>0.06</v>
      </c>
      <c r="J6" s="18">
        <v>10</v>
      </c>
      <c r="K6" s="19">
        <f t="shared" si="1"/>
        <v>14118.5561</v>
      </c>
      <c r="L6" s="20">
        <f t="shared" si="2"/>
        <v>10570.041999999999</v>
      </c>
      <c r="M6" s="20">
        <f t="shared" si="3"/>
        <v>634.20251999999994</v>
      </c>
      <c r="N6" s="21">
        <v>35728</v>
      </c>
      <c r="O6" s="22" t="s">
        <v>54</v>
      </c>
      <c r="P6" s="22">
        <v>6</v>
      </c>
      <c r="Q6" s="23">
        <v>45270</v>
      </c>
      <c r="R6" s="23">
        <v>45270</v>
      </c>
      <c r="S6" s="24"/>
      <c r="T6" s="24"/>
      <c r="U6" s="25"/>
    </row>
    <row r="7" spans="1:21" s="11" customFormat="1" ht="15" customHeight="1" x14ac:dyDescent="0.25">
      <c r="A7" s="12" t="s">
        <v>59</v>
      </c>
      <c r="B7" s="13" t="s">
        <v>11</v>
      </c>
      <c r="C7" s="14">
        <v>6</v>
      </c>
      <c r="D7" s="14">
        <v>0.25</v>
      </c>
      <c r="E7" s="14">
        <v>1.5009999999999999</v>
      </c>
      <c r="F7" s="15">
        <f t="shared" si="0"/>
        <v>0.37524999999999997</v>
      </c>
      <c r="G7" s="16">
        <v>37.4</v>
      </c>
      <c r="H7" s="16">
        <v>28</v>
      </c>
      <c r="I7" s="17">
        <v>0.06</v>
      </c>
      <c r="J7" s="18">
        <v>10</v>
      </c>
      <c r="K7" s="19">
        <f t="shared" si="1"/>
        <v>14034.349999999999</v>
      </c>
      <c r="L7" s="20">
        <f t="shared" si="2"/>
        <v>10507</v>
      </c>
      <c r="M7" s="20">
        <f t="shared" si="3"/>
        <v>630.41999999999996</v>
      </c>
      <c r="N7" s="21">
        <v>47612</v>
      </c>
      <c r="O7" s="22" t="s">
        <v>54</v>
      </c>
      <c r="P7" s="22">
        <v>7</v>
      </c>
      <c r="Q7" s="23">
        <v>45270</v>
      </c>
      <c r="R7" s="23">
        <v>45270</v>
      </c>
      <c r="S7" s="24"/>
      <c r="T7" s="24"/>
      <c r="U7" s="25"/>
    </row>
    <row r="8" spans="1:21" s="11" customFormat="1" ht="15" customHeight="1" x14ac:dyDescent="0.25">
      <c r="A8" s="12" t="s">
        <v>60</v>
      </c>
      <c r="B8" s="13" t="s">
        <v>12</v>
      </c>
      <c r="C8" s="14">
        <v>6</v>
      </c>
      <c r="D8" s="14">
        <v>0.2525</v>
      </c>
      <c r="E8" s="14">
        <v>1.502</v>
      </c>
      <c r="F8" s="15">
        <f t="shared" si="0"/>
        <v>0.37925500000000001</v>
      </c>
      <c r="G8" s="16">
        <v>37.4</v>
      </c>
      <c r="H8" s="16">
        <v>28</v>
      </c>
      <c r="I8" s="17">
        <v>0.06</v>
      </c>
      <c r="J8" s="18">
        <v>10</v>
      </c>
      <c r="K8" s="19">
        <f t="shared" si="1"/>
        <v>14184.137000000001</v>
      </c>
      <c r="L8" s="20">
        <f t="shared" si="2"/>
        <v>10619.14</v>
      </c>
      <c r="M8" s="20">
        <f t="shared" si="3"/>
        <v>637.14839999999992</v>
      </c>
      <c r="N8" s="21">
        <v>47595</v>
      </c>
      <c r="O8" s="22" t="s">
        <v>54</v>
      </c>
      <c r="P8" s="22">
        <v>8</v>
      </c>
      <c r="Q8" s="23">
        <v>45270</v>
      </c>
      <c r="R8" s="23">
        <v>45271</v>
      </c>
      <c r="S8" s="24"/>
      <c r="T8" s="24"/>
      <c r="U8" s="25"/>
    </row>
    <row r="9" spans="1:21" s="11" customFormat="1" ht="15" customHeight="1" x14ac:dyDescent="0.25">
      <c r="A9" s="30" t="s">
        <v>61</v>
      </c>
      <c r="B9" s="13" t="s">
        <v>13</v>
      </c>
      <c r="C9" s="14">
        <v>6</v>
      </c>
      <c r="D9" s="14">
        <v>0.253</v>
      </c>
      <c r="E9" s="14">
        <v>1.502</v>
      </c>
      <c r="F9" s="15">
        <f t="shared" si="0"/>
        <v>0.38000600000000001</v>
      </c>
      <c r="G9" s="16">
        <v>56.1</v>
      </c>
      <c r="H9" s="16">
        <v>42.1</v>
      </c>
      <c r="I9" s="17">
        <v>0.06</v>
      </c>
      <c r="J9" s="18">
        <v>10</v>
      </c>
      <c r="K9" s="19">
        <f t="shared" si="1"/>
        <v>21318.336600000002</v>
      </c>
      <c r="L9" s="20">
        <f t="shared" si="2"/>
        <v>15998.2526</v>
      </c>
      <c r="M9" s="20">
        <f t="shared" si="3"/>
        <v>959.89515599999993</v>
      </c>
      <c r="N9" s="21">
        <v>13347</v>
      </c>
      <c r="O9" s="22" t="s">
        <v>54</v>
      </c>
      <c r="P9" s="22">
        <v>9</v>
      </c>
      <c r="Q9" s="23">
        <v>45271</v>
      </c>
      <c r="R9" s="23">
        <v>45271</v>
      </c>
      <c r="S9" s="24"/>
      <c r="T9" s="24"/>
      <c r="U9" s="25"/>
    </row>
    <row r="10" spans="1:21" s="11" customFormat="1" ht="15" customHeight="1" x14ac:dyDescent="0.25">
      <c r="A10" s="30" t="s">
        <v>62</v>
      </c>
      <c r="B10" s="13" t="s">
        <v>14</v>
      </c>
      <c r="C10" s="14">
        <v>6</v>
      </c>
      <c r="D10" s="27">
        <v>0.253</v>
      </c>
      <c r="E10" s="27">
        <v>1.502</v>
      </c>
      <c r="F10" s="15">
        <f t="shared" si="0"/>
        <v>0.38000600000000001</v>
      </c>
      <c r="G10" s="16">
        <v>56.1</v>
      </c>
      <c r="H10" s="16">
        <v>42.1</v>
      </c>
      <c r="I10" s="17">
        <v>0.06</v>
      </c>
      <c r="J10" s="18">
        <v>10</v>
      </c>
      <c r="K10" s="19">
        <f t="shared" si="1"/>
        <v>21318.336600000002</v>
      </c>
      <c r="L10" s="20">
        <f t="shared" si="2"/>
        <v>15998.2526</v>
      </c>
      <c r="M10" s="20">
        <f t="shared" si="3"/>
        <v>959.89515599999993</v>
      </c>
      <c r="N10" s="28">
        <v>12931</v>
      </c>
      <c r="O10" s="22" t="s">
        <v>54</v>
      </c>
      <c r="P10" s="22">
        <v>10</v>
      </c>
      <c r="Q10" s="23">
        <v>45271</v>
      </c>
      <c r="R10" s="23">
        <v>45272</v>
      </c>
      <c r="S10" s="24"/>
      <c r="T10" s="24"/>
      <c r="U10" s="29"/>
    </row>
    <row r="11" spans="1:21" s="11" customFormat="1" ht="15" customHeight="1" x14ac:dyDescent="0.25">
      <c r="A11" s="30" t="s">
        <v>63</v>
      </c>
      <c r="B11" s="13" t="s">
        <v>15</v>
      </c>
      <c r="C11" s="14">
        <v>6</v>
      </c>
      <c r="D11" s="27">
        <v>0.251</v>
      </c>
      <c r="E11" s="27">
        <v>1.5029999999999999</v>
      </c>
      <c r="F11" s="15">
        <f t="shared" si="0"/>
        <v>0.37725299999999995</v>
      </c>
      <c r="G11" s="16">
        <v>56.1</v>
      </c>
      <c r="H11" s="16">
        <v>42.1</v>
      </c>
      <c r="I11" s="17">
        <v>0.06</v>
      </c>
      <c r="J11" s="18">
        <v>10</v>
      </c>
      <c r="K11" s="19">
        <f t="shared" si="1"/>
        <v>21163.893299999996</v>
      </c>
      <c r="L11" s="20">
        <f t="shared" si="2"/>
        <v>15882.351299999998</v>
      </c>
      <c r="M11" s="20">
        <f t="shared" si="3"/>
        <v>952.94107799999983</v>
      </c>
      <c r="N11" s="28">
        <v>14598</v>
      </c>
      <c r="O11" s="22" t="s">
        <v>54</v>
      </c>
      <c r="P11" s="22">
        <v>11</v>
      </c>
      <c r="Q11" s="23">
        <v>45272</v>
      </c>
      <c r="R11" s="23">
        <v>45272</v>
      </c>
      <c r="S11" s="31"/>
      <c r="T11" s="31"/>
      <c r="U11" s="29"/>
    </row>
    <row r="12" spans="1:21" s="11" customFormat="1" ht="15" customHeight="1" x14ac:dyDescent="0.25">
      <c r="A12" s="30" t="s">
        <v>64</v>
      </c>
      <c r="B12" s="13" t="s">
        <v>16</v>
      </c>
      <c r="C12" s="14">
        <v>6</v>
      </c>
      <c r="D12" s="14">
        <v>0.251</v>
      </c>
      <c r="E12" s="14">
        <v>1.5009999999999999</v>
      </c>
      <c r="F12" s="15">
        <f t="shared" si="0"/>
        <v>0.37675099999999995</v>
      </c>
      <c r="G12" s="16">
        <v>56.1</v>
      </c>
      <c r="H12" s="16">
        <v>42.1</v>
      </c>
      <c r="I12" s="17">
        <v>0.06</v>
      </c>
      <c r="J12" s="18">
        <v>10</v>
      </c>
      <c r="K12" s="19">
        <f t="shared" si="1"/>
        <v>21135.731099999997</v>
      </c>
      <c r="L12" s="20">
        <f t="shared" si="2"/>
        <v>15861.217099999998</v>
      </c>
      <c r="M12" s="20">
        <f t="shared" si="3"/>
        <v>951.67302599999982</v>
      </c>
      <c r="N12" s="21">
        <v>13498</v>
      </c>
      <c r="O12" s="22" t="s">
        <v>54</v>
      </c>
      <c r="P12" s="22">
        <v>12</v>
      </c>
      <c r="Q12" s="23">
        <v>45272</v>
      </c>
      <c r="R12" s="23">
        <v>45272</v>
      </c>
      <c r="S12" s="31"/>
      <c r="T12" s="31"/>
      <c r="U12" s="25"/>
    </row>
    <row r="13" spans="1:21" s="11" customFormat="1" ht="15" customHeight="1" x14ac:dyDescent="0.25">
      <c r="A13" s="30" t="s">
        <v>65</v>
      </c>
      <c r="B13" s="13" t="s">
        <v>17</v>
      </c>
      <c r="C13" s="14">
        <v>6</v>
      </c>
      <c r="D13" s="27">
        <v>0.253</v>
      </c>
      <c r="E13" s="27">
        <v>1.5009999999999999</v>
      </c>
      <c r="F13" s="15">
        <f t="shared" si="0"/>
        <v>0.37975299999999995</v>
      </c>
      <c r="G13" s="16">
        <v>56.1</v>
      </c>
      <c r="H13" s="16">
        <v>42.1</v>
      </c>
      <c r="I13" s="17">
        <v>0.06</v>
      </c>
      <c r="J13" s="18">
        <v>10</v>
      </c>
      <c r="K13" s="19">
        <f t="shared" si="1"/>
        <v>21304.143299999996</v>
      </c>
      <c r="L13" s="20">
        <f t="shared" si="2"/>
        <v>15987.601299999998</v>
      </c>
      <c r="M13" s="20">
        <f t="shared" si="3"/>
        <v>959.25607799999989</v>
      </c>
      <c r="N13" s="28">
        <v>9614</v>
      </c>
      <c r="O13" s="22" t="s">
        <v>54</v>
      </c>
      <c r="P13" s="22">
        <v>13</v>
      </c>
      <c r="Q13" s="26">
        <v>45272</v>
      </c>
      <c r="R13" s="23">
        <v>45272</v>
      </c>
      <c r="S13" s="31"/>
      <c r="T13" s="31"/>
      <c r="U13" s="29"/>
    </row>
    <row r="14" spans="1:21" s="11" customFormat="1" ht="15" customHeight="1" x14ac:dyDescent="0.25">
      <c r="A14" s="30" t="s">
        <v>66</v>
      </c>
      <c r="B14" s="13" t="s">
        <v>18</v>
      </c>
      <c r="C14" s="14">
        <v>6</v>
      </c>
      <c r="D14" s="14">
        <v>0.2505</v>
      </c>
      <c r="E14" s="14">
        <v>1.5009999999999999</v>
      </c>
      <c r="F14" s="15">
        <f t="shared" si="0"/>
        <v>0.37600049999999996</v>
      </c>
      <c r="G14" s="16">
        <v>56.1</v>
      </c>
      <c r="H14" s="16">
        <v>42.1</v>
      </c>
      <c r="I14" s="17">
        <v>0.06</v>
      </c>
      <c r="J14" s="18">
        <v>10</v>
      </c>
      <c r="K14" s="19">
        <f t="shared" si="1"/>
        <v>21093.628049999999</v>
      </c>
      <c r="L14" s="20">
        <f t="shared" si="2"/>
        <v>15829.621049999998</v>
      </c>
      <c r="M14" s="20">
        <f t="shared" si="3"/>
        <v>949.77726299999983</v>
      </c>
      <c r="N14" s="21">
        <v>14915</v>
      </c>
      <c r="O14" s="22" t="s">
        <v>54</v>
      </c>
      <c r="P14" s="22">
        <v>14</v>
      </c>
      <c r="Q14" s="23">
        <v>45283</v>
      </c>
      <c r="R14" s="23">
        <v>45283</v>
      </c>
      <c r="S14" s="24"/>
      <c r="T14" s="24"/>
      <c r="U14" s="25"/>
    </row>
    <row r="15" spans="1:21" s="11" customFormat="1" ht="15" customHeight="1" x14ac:dyDescent="0.25">
      <c r="A15" s="30" t="s">
        <v>67</v>
      </c>
      <c r="B15" s="13" t="s">
        <v>19</v>
      </c>
      <c r="C15" s="14">
        <v>6</v>
      </c>
      <c r="D15" s="27">
        <v>0.249</v>
      </c>
      <c r="E15" s="27">
        <v>1.502</v>
      </c>
      <c r="F15" s="15">
        <f t="shared" si="0"/>
        <v>0.373998</v>
      </c>
      <c r="G15" s="16">
        <v>56.1</v>
      </c>
      <c r="H15" s="16">
        <v>42.1</v>
      </c>
      <c r="I15" s="17">
        <v>0.06</v>
      </c>
      <c r="J15" s="18">
        <v>10</v>
      </c>
      <c r="K15" s="19">
        <f t="shared" si="1"/>
        <v>20981.287799999998</v>
      </c>
      <c r="L15" s="20">
        <f t="shared" si="2"/>
        <v>15745.3158</v>
      </c>
      <c r="M15" s="20">
        <f t="shared" si="3"/>
        <v>944.71894799999995</v>
      </c>
      <c r="N15" s="28" t="s">
        <v>68</v>
      </c>
      <c r="O15" s="22" t="s">
        <v>54</v>
      </c>
      <c r="P15" s="22">
        <v>15</v>
      </c>
      <c r="Q15" s="23">
        <v>45283</v>
      </c>
      <c r="R15" s="23">
        <v>45283</v>
      </c>
      <c r="S15" s="31" t="s">
        <v>69</v>
      </c>
      <c r="T15" s="29"/>
      <c r="U15" s="29"/>
    </row>
    <row r="16" spans="1:21" s="11" customFormat="1" ht="15" customHeight="1" x14ac:dyDescent="0.25">
      <c r="A16" s="30" t="s">
        <v>70</v>
      </c>
      <c r="B16" s="13" t="s">
        <v>20</v>
      </c>
      <c r="C16" s="14">
        <v>6</v>
      </c>
      <c r="D16" s="14">
        <v>0.2525</v>
      </c>
      <c r="E16" s="14">
        <v>1.5009999999999999</v>
      </c>
      <c r="F16" s="15">
        <f t="shared" si="0"/>
        <v>0.37900249999999996</v>
      </c>
      <c r="G16" s="16">
        <v>56.1</v>
      </c>
      <c r="H16" s="16">
        <v>42.1</v>
      </c>
      <c r="I16" s="17">
        <v>0.06</v>
      </c>
      <c r="J16" s="18">
        <v>10</v>
      </c>
      <c r="K16" s="19">
        <f t="shared" si="1"/>
        <v>21262.040249999998</v>
      </c>
      <c r="L16" s="20">
        <f t="shared" si="2"/>
        <v>15956.005249999998</v>
      </c>
      <c r="M16" s="20">
        <f t="shared" si="3"/>
        <v>957.3603149999999</v>
      </c>
      <c r="N16" s="21">
        <v>12285</v>
      </c>
      <c r="O16" s="22" t="s">
        <v>54</v>
      </c>
      <c r="P16" s="22">
        <v>16</v>
      </c>
      <c r="Q16" s="23">
        <v>45283</v>
      </c>
      <c r="R16" s="23">
        <v>45283</v>
      </c>
      <c r="S16" s="24"/>
      <c r="T16" s="24"/>
      <c r="U16" s="25"/>
    </row>
    <row r="17" spans="1:21" x14ac:dyDescent="0.25">
      <c r="A17" s="32" t="s">
        <v>71</v>
      </c>
      <c r="B17" s="33" t="s">
        <v>21</v>
      </c>
      <c r="C17" s="14">
        <v>6</v>
      </c>
      <c r="D17" s="14">
        <v>0.252</v>
      </c>
      <c r="E17" s="14">
        <v>1.5009999999999999</v>
      </c>
      <c r="F17" s="15">
        <f t="shared" si="0"/>
        <v>0.37825199999999998</v>
      </c>
      <c r="G17" s="16">
        <v>74.8</v>
      </c>
      <c r="H17" s="16">
        <v>56.1</v>
      </c>
      <c r="I17" s="17">
        <v>0.06</v>
      </c>
      <c r="J17" s="18">
        <v>10</v>
      </c>
      <c r="K17" s="19">
        <f t="shared" si="1"/>
        <v>28293.249599999999</v>
      </c>
      <c r="L17" s="20">
        <f t="shared" si="2"/>
        <v>21219.9372</v>
      </c>
      <c r="M17" s="20">
        <f>L17*0.06</f>
        <v>1273.196232</v>
      </c>
      <c r="N17" s="21">
        <v>7408</v>
      </c>
      <c r="O17" s="22" t="s">
        <v>54</v>
      </c>
      <c r="P17" s="22">
        <v>17</v>
      </c>
      <c r="Q17" s="23">
        <v>45274</v>
      </c>
      <c r="R17" s="23">
        <v>45274</v>
      </c>
      <c r="S17" s="24" t="s">
        <v>72</v>
      </c>
      <c r="T17" s="24"/>
      <c r="U17" s="25"/>
    </row>
    <row r="18" spans="1:21" x14ac:dyDescent="0.25">
      <c r="A18" s="32" t="s">
        <v>73</v>
      </c>
      <c r="B18" s="33" t="s">
        <v>22</v>
      </c>
      <c r="C18" s="14">
        <v>6</v>
      </c>
      <c r="D18" s="27">
        <v>0.2535</v>
      </c>
      <c r="E18" s="27">
        <v>1.502</v>
      </c>
      <c r="F18" s="15">
        <f t="shared" si="0"/>
        <v>0.38075700000000001</v>
      </c>
      <c r="G18" s="16">
        <v>74.8</v>
      </c>
      <c r="H18" s="16">
        <v>56.1</v>
      </c>
      <c r="I18" s="17">
        <v>0.06</v>
      </c>
      <c r="J18" s="18">
        <v>10</v>
      </c>
      <c r="K18" s="19">
        <f t="shared" si="1"/>
        <v>28480.623600000003</v>
      </c>
      <c r="L18" s="20">
        <f t="shared" si="2"/>
        <v>21360.467700000001</v>
      </c>
      <c r="M18" s="20">
        <f t="shared" ref="M18:M25" si="4">L18*0.06</f>
        <v>1281.628062</v>
      </c>
      <c r="N18" s="28">
        <v>7774</v>
      </c>
      <c r="O18" s="22" t="s">
        <v>54</v>
      </c>
      <c r="P18" s="22">
        <v>18</v>
      </c>
      <c r="Q18" s="23">
        <v>45275</v>
      </c>
      <c r="R18" s="23">
        <v>45275</v>
      </c>
      <c r="S18" s="29"/>
      <c r="T18" s="29"/>
      <c r="U18" s="29"/>
    </row>
    <row r="19" spans="1:21" x14ac:dyDescent="0.25">
      <c r="A19" s="32" t="s">
        <v>74</v>
      </c>
      <c r="B19" s="33" t="s">
        <v>23</v>
      </c>
      <c r="C19" s="14">
        <v>6</v>
      </c>
      <c r="D19" s="14">
        <v>0.253</v>
      </c>
      <c r="E19" s="14">
        <v>1.5009999999999999</v>
      </c>
      <c r="F19" s="15">
        <f t="shared" si="0"/>
        <v>0.37975299999999995</v>
      </c>
      <c r="G19" s="16">
        <v>74.8</v>
      </c>
      <c r="H19" s="16">
        <v>56.1</v>
      </c>
      <c r="I19" s="17">
        <v>0.06</v>
      </c>
      <c r="J19" s="18">
        <v>10</v>
      </c>
      <c r="K19" s="19">
        <f t="shared" si="1"/>
        <v>28405.524399999995</v>
      </c>
      <c r="L19" s="20">
        <f t="shared" si="2"/>
        <v>21304.143299999996</v>
      </c>
      <c r="M19" s="20">
        <f t="shared" si="4"/>
        <v>1278.2485979999997</v>
      </c>
      <c r="N19" s="21">
        <v>8630</v>
      </c>
      <c r="O19" s="22" t="s">
        <v>54</v>
      </c>
      <c r="P19" s="22">
        <v>19</v>
      </c>
      <c r="Q19" s="23">
        <v>45275</v>
      </c>
      <c r="R19" s="23">
        <v>45275</v>
      </c>
      <c r="S19" s="24"/>
      <c r="T19" s="24"/>
      <c r="U19" s="25"/>
    </row>
    <row r="20" spans="1:21" x14ac:dyDescent="0.25">
      <c r="A20" s="32" t="s">
        <v>75</v>
      </c>
      <c r="B20" s="33" t="s">
        <v>24</v>
      </c>
      <c r="C20" s="14">
        <v>6</v>
      </c>
      <c r="D20" s="27">
        <v>0.2475</v>
      </c>
      <c r="E20" s="27">
        <v>1.5009999999999999</v>
      </c>
      <c r="F20" s="15">
        <f t="shared" si="0"/>
        <v>0.37149749999999998</v>
      </c>
      <c r="G20" s="16">
        <v>74.8</v>
      </c>
      <c r="H20" s="16">
        <v>56.1</v>
      </c>
      <c r="I20" s="17">
        <v>0.06</v>
      </c>
      <c r="J20" s="18">
        <v>10</v>
      </c>
      <c r="K20" s="19">
        <f t="shared" si="1"/>
        <v>27788.012999999999</v>
      </c>
      <c r="L20" s="20">
        <f t="shared" si="2"/>
        <v>20841.009749999997</v>
      </c>
      <c r="M20" s="20">
        <f t="shared" si="4"/>
        <v>1250.4605849999998</v>
      </c>
      <c r="N20" s="28">
        <v>9122</v>
      </c>
      <c r="O20" s="22" t="s">
        <v>54</v>
      </c>
      <c r="P20" s="22">
        <v>20</v>
      </c>
      <c r="Q20" s="23">
        <v>45275</v>
      </c>
      <c r="R20" s="23">
        <v>45278</v>
      </c>
      <c r="S20" s="29"/>
      <c r="T20" s="29"/>
      <c r="U20" s="29"/>
    </row>
    <row r="21" spans="1:21" x14ac:dyDescent="0.25">
      <c r="A21" s="12" t="s">
        <v>76</v>
      </c>
      <c r="B21" s="33" t="s">
        <v>25</v>
      </c>
      <c r="C21" s="14">
        <v>6</v>
      </c>
      <c r="D21" s="14">
        <v>0.2485</v>
      </c>
      <c r="E21" s="14">
        <v>1.5024999999999999</v>
      </c>
      <c r="F21" s="15">
        <f t="shared" si="0"/>
        <v>0.37337124999999999</v>
      </c>
      <c r="G21" s="16">
        <v>37.4</v>
      </c>
      <c r="H21" s="16">
        <v>28</v>
      </c>
      <c r="I21" s="17">
        <v>0.06</v>
      </c>
      <c r="J21" s="18">
        <v>10</v>
      </c>
      <c r="K21" s="19">
        <f t="shared" si="1"/>
        <v>13964.08475</v>
      </c>
      <c r="L21" s="20">
        <f t="shared" si="2"/>
        <v>10454.395</v>
      </c>
      <c r="M21" s="20">
        <f t="shared" si="4"/>
        <v>627.26369999999997</v>
      </c>
      <c r="N21" s="28">
        <v>78570</v>
      </c>
      <c r="O21" s="22" t="s">
        <v>54</v>
      </c>
      <c r="P21" s="22">
        <v>2</v>
      </c>
      <c r="Q21" s="26">
        <v>45268</v>
      </c>
      <c r="R21" s="26">
        <v>45268</v>
      </c>
      <c r="S21" s="29"/>
      <c r="T21" s="29"/>
      <c r="U21" s="29"/>
    </row>
    <row r="22" spans="1:21" x14ac:dyDescent="0.25">
      <c r="A22" s="32" t="s">
        <v>77</v>
      </c>
      <c r="B22" s="33" t="s">
        <v>26</v>
      </c>
      <c r="C22" s="14">
        <v>6</v>
      </c>
      <c r="D22" s="14">
        <v>0.248</v>
      </c>
      <c r="E22" s="14">
        <v>1.502</v>
      </c>
      <c r="F22" s="15">
        <f t="shared" si="0"/>
        <v>0.37249599999999999</v>
      </c>
      <c r="G22" s="16">
        <v>74.8</v>
      </c>
      <c r="H22" s="16">
        <v>56.1</v>
      </c>
      <c r="I22" s="17">
        <v>0.06</v>
      </c>
      <c r="J22" s="18">
        <v>10</v>
      </c>
      <c r="K22" s="19">
        <f t="shared" si="1"/>
        <v>27862.700799999999</v>
      </c>
      <c r="L22" s="20">
        <f t="shared" si="2"/>
        <v>20897.025600000001</v>
      </c>
      <c r="M22" s="20">
        <f t="shared" si="4"/>
        <v>1253.8215359999999</v>
      </c>
      <c r="N22" s="21">
        <v>10359</v>
      </c>
      <c r="O22" s="22" t="s">
        <v>54</v>
      </c>
      <c r="P22" s="22">
        <v>21</v>
      </c>
      <c r="Q22" s="23">
        <v>45278</v>
      </c>
      <c r="R22" s="23">
        <v>45278</v>
      </c>
      <c r="S22" s="24" t="s">
        <v>78</v>
      </c>
      <c r="T22" s="24"/>
      <c r="U22" s="25"/>
    </row>
    <row r="23" spans="1:21" x14ac:dyDescent="0.25">
      <c r="A23" s="32" t="s">
        <v>79</v>
      </c>
      <c r="B23" s="33" t="s">
        <v>28</v>
      </c>
      <c r="C23" s="14">
        <v>6</v>
      </c>
      <c r="D23" s="14">
        <v>0.25</v>
      </c>
      <c r="E23" s="14">
        <v>1.5035000000000001</v>
      </c>
      <c r="F23" s="15">
        <f t="shared" si="0"/>
        <v>0.37587500000000001</v>
      </c>
      <c r="G23" s="16">
        <v>74.8</v>
      </c>
      <c r="H23" s="16">
        <v>56.1</v>
      </c>
      <c r="I23" s="17">
        <v>0.06</v>
      </c>
      <c r="J23" s="18">
        <v>10</v>
      </c>
      <c r="K23" s="19">
        <f t="shared" si="1"/>
        <v>28115.45</v>
      </c>
      <c r="L23" s="20">
        <f t="shared" si="2"/>
        <v>21086.587500000001</v>
      </c>
      <c r="M23" s="20">
        <f t="shared" si="4"/>
        <v>1265.19525</v>
      </c>
      <c r="N23" s="21">
        <v>7664</v>
      </c>
      <c r="O23" s="22" t="s">
        <v>54</v>
      </c>
      <c r="P23" s="22">
        <v>22</v>
      </c>
      <c r="Q23" s="23">
        <v>45274</v>
      </c>
      <c r="R23" s="23">
        <v>45274</v>
      </c>
      <c r="S23" s="24"/>
      <c r="T23" s="24"/>
      <c r="U23" s="25"/>
    </row>
    <row r="24" spans="1:21" x14ac:dyDescent="0.25">
      <c r="A24" s="32" t="s">
        <v>80</v>
      </c>
      <c r="B24" s="33" t="s">
        <v>29</v>
      </c>
      <c r="C24" s="14">
        <v>6</v>
      </c>
      <c r="D24" s="14">
        <v>0.249</v>
      </c>
      <c r="E24" s="14">
        <v>1.5009999999999999</v>
      </c>
      <c r="F24" s="15">
        <f t="shared" si="0"/>
        <v>0.373749</v>
      </c>
      <c r="G24" s="16">
        <v>74.8</v>
      </c>
      <c r="H24" s="16">
        <v>56.1</v>
      </c>
      <c r="I24" s="17">
        <v>0.06</v>
      </c>
      <c r="J24" s="18">
        <v>10</v>
      </c>
      <c r="K24" s="19">
        <f t="shared" si="1"/>
        <v>27956.425200000001</v>
      </c>
      <c r="L24" s="20">
        <f t="shared" si="2"/>
        <v>20967.318899999998</v>
      </c>
      <c r="M24" s="20">
        <f t="shared" si="4"/>
        <v>1258.0391339999999</v>
      </c>
      <c r="N24" s="21">
        <v>6820</v>
      </c>
      <c r="O24" s="22" t="s">
        <v>54</v>
      </c>
      <c r="P24" s="22">
        <v>23</v>
      </c>
      <c r="Q24" s="23">
        <v>45278</v>
      </c>
      <c r="R24" s="23">
        <v>45278</v>
      </c>
      <c r="S24" s="24"/>
      <c r="T24" s="24"/>
      <c r="U24" s="25"/>
    </row>
    <row r="25" spans="1:21" x14ac:dyDescent="0.25">
      <c r="A25" s="32" t="s">
        <v>81</v>
      </c>
      <c r="B25" s="33" t="s">
        <v>30</v>
      </c>
      <c r="C25" s="14">
        <v>6</v>
      </c>
      <c r="D25" s="14">
        <v>0.2495</v>
      </c>
      <c r="E25" s="14">
        <v>1.5009999999999999</v>
      </c>
      <c r="F25" s="15">
        <f t="shared" si="0"/>
        <v>0.37449949999999999</v>
      </c>
      <c r="G25" s="16">
        <v>74.8</v>
      </c>
      <c r="H25" s="16">
        <v>56.1</v>
      </c>
      <c r="I25" s="17">
        <v>0.06</v>
      </c>
      <c r="J25" s="18">
        <v>10</v>
      </c>
      <c r="K25" s="19">
        <f t="shared" si="1"/>
        <v>28012.562599999997</v>
      </c>
      <c r="L25" s="20">
        <f t="shared" si="2"/>
        <v>21009.42195</v>
      </c>
      <c r="M25" s="20">
        <f t="shared" si="4"/>
        <v>1260.5653170000001</v>
      </c>
      <c r="N25" s="21">
        <v>7418</v>
      </c>
      <c r="O25" s="22" t="s">
        <v>54</v>
      </c>
      <c r="P25" s="22">
        <v>24</v>
      </c>
      <c r="Q25" s="23">
        <v>45278</v>
      </c>
      <c r="R25" s="23">
        <v>45278</v>
      </c>
      <c r="S25" s="24"/>
      <c r="T25" s="24"/>
      <c r="U25" s="25"/>
    </row>
    <row r="26" spans="1:21" x14ac:dyDescent="0.25">
      <c r="A26" s="35"/>
      <c r="B26" s="36"/>
      <c r="C26" s="37"/>
      <c r="D26" s="37"/>
      <c r="E26" s="37"/>
      <c r="F26" s="38"/>
      <c r="G26" s="38"/>
      <c r="H26" s="38"/>
      <c r="I26" s="17"/>
      <c r="J26" s="18"/>
      <c r="K26" s="18"/>
      <c r="L26" s="20"/>
      <c r="M26" s="20"/>
      <c r="N26" s="28"/>
      <c r="O26" s="39"/>
      <c r="P26" s="22"/>
      <c r="Q26" s="23"/>
      <c r="R26" s="40"/>
      <c r="S26" s="37"/>
      <c r="T26" s="29"/>
      <c r="U26" s="29"/>
    </row>
    <row r="27" spans="1:21" x14ac:dyDescent="0.25">
      <c r="A27" s="35"/>
      <c r="B27" s="36"/>
      <c r="C27" s="37"/>
      <c r="D27" s="37"/>
      <c r="E27" s="37"/>
      <c r="F27" s="38"/>
      <c r="G27" s="38"/>
      <c r="H27" s="38"/>
      <c r="I27" s="17"/>
      <c r="J27" s="18"/>
      <c r="K27" s="18"/>
      <c r="L27" s="20"/>
      <c r="M27" s="20"/>
      <c r="N27" s="28"/>
      <c r="O27" s="39"/>
      <c r="P27" s="22"/>
      <c r="Q27" s="23"/>
      <c r="R27" s="23"/>
      <c r="S27" s="37"/>
      <c r="T27" s="29"/>
      <c r="U27" s="29"/>
    </row>
    <row r="28" spans="1:21" x14ac:dyDescent="0.25">
      <c r="A28" s="35"/>
      <c r="B28" s="36"/>
      <c r="C28" s="37"/>
      <c r="D28" s="37"/>
      <c r="E28" s="37"/>
      <c r="F28" s="38"/>
      <c r="G28" s="38"/>
      <c r="H28" s="38"/>
      <c r="I28" s="17"/>
      <c r="J28" s="18"/>
      <c r="K28" s="18"/>
      <c r="L28" s="20"/>
      <c r="M28" s="20"/>
      <c r="N28" s="28"/>
      <c r="O28" s="39"/>
      <c r="P28" s="22"/>
      <c r="Q28" s="26"/>
      <c r="R28" s="23"/>
      <c r="S28" s="37"/>
      <c r="T28" s="29"/>
      <c r="U28" s="29"/>
    </row>
    <row r="29" spans="1:21" x14ac:dyDescent="0.25">
      <c r="A29" s="35"/>
      <c r="B29" s="36"/>
      <c r="C29" s="37"/>
      <c r="D29" s="37"/>
      <c r="E29" s="37"/>
      <c r="F29" s="38"/>
      <c r="G29" s="38"/>
      <c r="H29" s="38"/>
      <c r="I29" s="17"/>
      <c r="J29" s="18"/>
      <c r="K29" s="18"/>
      <c r="L29" s="20"/>
      <c r="M29" s="20"/>
      <c r="N29" s="28"/>
      <c r="O29" s="31"/>
      <c r="P29" s="22"/>
      <c r="Q29" s="26"/>
      <c r="R29" s="26"/>
      <c r="S29" s="37"/>
      <c r="T29" s="29"/>
      <c r="U29" s="29"/>
    </row>
    <row r="30" spans="1:21" ht="15.6" thickBot="1" x14ac:dyDescent="0.3">
      <c r="A30" s="35"/>
      <c r="B30" s="36"/>
      <c r="C30" s="37"/>
      <c r="D30" s="37"/>
      <c r="E30" s="37"/>
      <c r="F30" s="38"/>
      <c r="G30" s="38"/>
      <c r="H30" s="38"/>
      <c r="I30" s="17"/>
      <c r="J30" s="18"/>
      <c r="K30" s="18"/>
      <c r="L30" s="20"/>
      <c r="M30" s="20"/>
      <c r="N30" s="28"/>
      <c r="O30" s="31"/>
      <c r="P30" s="22"/>
      <c r="Q30" s="26"/>
      <c r="R30" s="26"/>
      <c r="S30" s="37"/>
      <c r="T30" s="41"/>
      <c r="U30" s="41"/>
    </row>
    <row r="31" spans="1:21" x14ac:dyDescent="0.25">
      <c r="A31" s="35"/>
      <c r="B31" s="36"/>
      <c r="C31" s="37"/>
      <c r="D31" s="37"/>
      <c r="E31" s="37"/>
      <c r="F31" s="38"/>
      <c r="G31" s="38"/>
      <c r="H31" s="38"/>
      <c r="I31" s="17"/>
      <c r="J31" s="18"/>
      <c r="K31" s="18"/>
      <c r="L31" s="20"/>
      <c r="M31" s="20"/>
      <c r="N31" s="28"/>
      <c r="O31" s="31"/>
      <c r="P31" s="22"/>
      <c r="Q31" s="26"/>
      <c r="R31" s="26"/>
      <c r="S31" s="37"/>
      <c r="T31" s="29"/>
      <c r="U31" s="29"/>
    </row>
    <row r="32" spans="1:21" x14ac:dyDescent="0.25">
      <c r="A32" s="35"/>
      <c r="B32" s="36"/>
      <c r="C32" s="42"/>
      <c r="D32" s="42"/>
      <c r="E32" s="42"/>
      <c r="F32" s="43"/>
      <c r="G32" s="43"/>
      <c r="H32" s="43"/>
      <c r="I32" s="17"/>
      <c r="J32" s="18"/>
      <c r="K32" s="18"/>
      <c r="L32" s="20"/>
      <c r="M32" s="20"/>
      <c r="N32" s="28"/>
      <c r="O32" s="31"/>
      <c r="P32" s="44"/>
      <c r="Q32" s="26"/>
      <c r="R32" s="26"/>
      <c r="S32" s="37"/>
      <c r="T32" s="29"/>
      <c r="U32" s="29"/>
    </row>
    <row r="33" spans="1:21" x14ac:dyDescent="0.25">
      <c r="A33" s="35"/>
      <c r="B33" s="36"/>
      <c r="C33" s="42"/>
      <c r="D33" s="42"/>
      <c r="E33" s="42"/>
      <c r="F33" s="43"/>
      <c r="G33" s="43"/>
      <c r="H33" s="43"/>
      <c r="I33" s="17"/>
      <c r="J33" s="18"/>
      <c r="K33" s="18"/>
      <c r="L33" s="20"/>
      <c r="M33" s="20"/>
      <c r="N33" s="28"/>
      <c r="O33" s="31"/>
      <c r="P33" s="44"/>
      <c r="Q33" s="26"/>
      <c r="R33" s="26"/>
      <c r="S33" s="37"/>
      <c r="T33" s="29"/>
      <c r="U33" s="29"/>
    </row>
    <row r="34" spans="1:21" x14ac:dyDescent="0.25">
      <c r="A34" s="35"/>
      <c r="B34" s="36"/>
      <c r="C34" s="42"/>
      <c r="D34" s="42"/>
      <c r="E34" s="42"/>
      <c r="F34" s="43"/>
      <c r="G34" s="43"/>
      <c r="H34" s="43"/>
      <c r="I34" s="17"/>
      <c r="J34" s="18"/>
      <c r="K34" s="18"/>
      <c r="L34" s="20"/>
      <c r="M34" s="20"/>
      <c r="N34" s="28"/>
      <c r="O34" s="31"/>
      <c r="P34" s="44"/>
      <c r="Q34" s="26"/>
      <c r="R34" s="26"/>
      <c r="S34" s="37"/>
      <c r="T34" s="29"/>
      <c r="U34" s="29"/>
    </row>
    <row r="35" spans="1:21" x14ac:dyDescent="0.25">
      <c r="A35" s="35"/>
      <c r="B35" s="36"/>
      <c r="C35" s="42"/>
      <c r="D35" s="42"/>
      <c r="E35" s="42"/>
      <c r="F35" s="43"/>
      <c r="G35" s="43"/>
      <c r="H35" s="43"/>
      <c r="I35" s="17"/>
      <c r="J35" s="18"/>
      <c r="K35" s="18"/>
      <c r="L35" s="20"/>
      <c r="M35" s="20"/>
      <c r="N35" s="28"/>
      <c r="O35" s="31"/>
      <c r="P35" s="44"/>
      <c r="Q35" s="26"/>
      <c r="R35" s="26"/>
      <c r="S35" s="37"/>
      <c r="T35" s="29"/>
      <c r="U35" s="29"/>
    </row>
    <row r="36" spans="1:21" x14ac:dyDescent="0.25">
      <c r="A36" s="35"/>
      <c r="B36" s="36"/>
      <c r="C36" s="42"/>
      <c r="D36" s="42"/>
      <c r="E36" s="42"/>
      <c r="F36" s="43"/>
      <c r="G36" s="43"/>
      <c r="H36" s="43"/>
      <c r="I36" s="17"/>
      <c r="J36" s="18"/>
      <c r="K36" s="18"/>
      <c r="L36" s="20"/>
      <c r="M36" s="20"/>
      <c r="N36" s="28"/>
      <c r="O36" s="31"/>
      <c r="P36" s="44"/>
      <c r="Q36" s="26"/>
      <c r="R36" s="26"/>
      <c r="S36" s="37"/>
      <c r="T36" s="29"/>
      <c r="U36" s="29"/>
    </row>
    <row r="37" spans="1:21" x14ac:dyDescent="0.25">
      <c r="A37" s="35"/>
      <c r="B37" s="36"/>
      <c r="C37" s="42"/>
      <c r="D37" s="42"/>
      <c r="E37" s="42"/>
      <c r="F37" s="43"/>
      <c r="G37" s="43"/>
      <c r="H37" s="43"/>
      <c r="I37" s="17"/>
      <c r="J37" s="18"/>
      <c r="K37" s="18"/>
      <c r="L37" s="20"/>
      <c r="M37" s="20"/>
      <c r="N37" s="28"/>
      <c r="O37" s="31"/>
      <c r="P37" s="44"/>
      <c r="Q37" s="26"/>
      <c r="R37" s="26"/>
      <c r="S37" s="37"/>
      <c r="T37" s="29"/>
      <c r="U37" s="29"/>
    </row>
    <row r="38" spans="1:21" x14ac:dyDescent="0.25">
      <c r="A38" s="45"/>
      <c r="B38" s="36"/>
      <c r="C38" s="37"/>
      <c r="D38" s="37"/>
      <c r="E38" s="37"/>
      <c r="F38" s="46"/>
      <c r="G38" s="46"/>
      <c r="H38" s="46"/>
      <c r="I38" s="17"/>
      <c r="J38" s="18"/>
      <c r="K38" s="18"/>
      <c r="L38" s="20"/>
      <c r="M38" s="20"/>
      <c r="N38" s="28"/>
      <c r="O38" s="31"/>
      <c r="P38" s="44"/>
      <c r="Q38" s="26"/>
      <c r="R38" s="26"/>
      <c r="S38" s="37"/>
      <c r="T38" s="29"/>
      <c r="U38" s="29"/>
    </row>
    <row r="39" spans="1:21" x14ac:dyDescent="0.25">
      <c r="A39" s="45"/>
      <c r="B39" s="36"/>
      <c r="C39" s="37"/>
      <c r="D39" s="37"/>
      <c r="E39" s="37"/>
      <c r="F39" s="46"/>
      <c r="G39" s="46"/>
      <c r="H39" s="46"/>
      <c r="I39" s="17"/>
      <c r="J39" s="18"/>
      <c r="K39" s="18"/>
      <c r="L39" s="20"/>
      <c r="M39" s="20"/>
      <c r="N39" s="28"/>
      <c r="O39" s="31"/>
      <c r="P39" s="44"/>
      <c r="Q39" s="26"/>
      <c r="R39" s="26"/>
      <c r="S39" s="37"/>
      <c r="T39" s="29"/>
      <c r="U39" s="29"/>
    </row>
    <row r="40" spans="1:21" x14ac:dyDescent="0.25">
      <c r="A40" s="35"/>
      <c r="B40" s="36"/>
      <c r="C40" s="42"/>
      <c r="D40" s="42"/>
      <c r="E40" s="42"/>
      <c r="F40" s="43"/>
      <c r="G40" s="43"/>
      <c r="H40" s="43"/>
      <c r="I40" s="17"/>
      <c r="J40" s="18"/>
      <c r="K40" s="18"/>
      <c r="L40" s="20"/>
      <c r="M40" s="20"/>
      <c r="N40" s="28"/>
      <c r="O40" s="31"/>
      <c r="P40" s="44"/>
      <c r="Q40" s="26"/>
      <c r="R40" s="26"/>
      <c r="S40" s="37"/>
      <c r="T40" s="29"/>
      <c r="U40" s="29"/>
    </row>
    <row r="41" spans="1:21" x14ac:dyDescent="0.25">
      <c r="A41" s="35"/>
      <c r="B41" s="36"/>
      <c r="C41" s="42"/>
      <c r="D41" s="42"/>
      <c r="E41" s="42"/>
      <c r="F41" s="43"/>
      <c r="G41" s="43"/>
      <c r="H41" s="43"/>
      <c r="I41" s="17"/>
      <c r="J41" s="18"/>
      <c r="K41" s="18"/>
      <c r="L41" s="20"/>
      <c r="M41" s="20"/>
      <c r="N41" s="28"/>
      <c r="O41" s="31"/>
      <c r="P41" s="44"/>
      <c r="Q41" s="26"/>
      <c r="R41" s="26"/>
      <c r="S41" s="37"/>
      <c r="T41" s="29"/>
      <c r="U41" s="29"/>
    </row>
    <row r="42" spans="1:21" x14ac:dyDescent="0.25">
      <c r="A42" s="35"/>
      <c r="B42" s="36"/>
      <c r="C42" s="42"/>
      <c r="D42" s="42"/>
      <c r="E42" s="42"/>
      <c r="F42" s="43"/>
      <c r="G42" s="43"/>
      <c r="H42" s="43"/>
      <c r="I42" s="17"/>
      <c r="J42" s="18"/>
      <c r="K42" s="18"/>
      <c r="L42" s="20"/>
      <c r="M42" s="20"/>
      <c r="N42" s="28"/>
      <c r="O42" s="31"/>
      <c r="P42" s="44"/>
      <c r="Q42" s="26"/>
      <c r="R42" s="26"/>
      <c r="S42" s="37"/>
      <c r="T42" s="29"/>
      <c r="U42" s="29"/>
    </row>
    <row r="43" spans="1:21" x14ac:dyDescent="0.25">
      <c r="A43" s="35"/>
      <c r="B43" s="36"/>
      <c r="C43" s="42"/>
      <c r="D43" s="42"/>
      <c r="E43" s="42"/>
      <c r="F43" s="43"/>
      <c r="G43" s="43"/>
      <c r="H43" s="43"/>
      <c r="I43" s="17"/>
      <c r="J43" s="18"/>
      <c r="K43" s="18"/>
      <c r="L43" s="20"/>
      <c r="M43" s="20"/>
      <c r="N43" s="28"/>
      <c r="O43" s="31"/>
      <c r="P43" s="44"/>
      <c r="Q43" s="26"/>
      <c r="R43" s="26"/>
      <c r="S43" s="37"/>
      <c r="T43" s="29"/>
      <c r="U43" s="29"/>
    </row>
    <row r="44" spans="1:21" x14ac:dyDescent="0.25">
      <c r="A44" s="45"/>
      <c r="B44" s="36"/>
      <c r="C44" s="37"/>
      <c r="D44" s="37"/>
      <c r="E44" s="37"/>
      <c r="F44" s="46"/>
      <c r="G44" s="46"/>
      <c r="H44" s="46"/>
      <c r="I44" s="17"/>
      <c r="J44" s="18"/>
      <c r="K44" s="18"/>
      <c r="L44" s="20"/>
      <c r="M44" s="20"/>
      <c r="N44" s="28"/>
      <c r="O44" s="31"/>
      <c r="P44" s="44"/>
      <c r="Q44" s="26"/>
      <c r="R44" s="26"/>
      <c r="S44" s="37"/>
      <c r="T44" s="29"/>
      <c r="U44" s="29"/>
    </row>
    <row r="45" spans="1:21" x14ac:dyDescent="0.25">
      <c r="A45" s="45"/>
      <c r="B45" s="36"/>
      <c r="C45" s="37"/>
      <c r="D45" s="37"/>
      <c r="E45" s="37"/>
      <c r="F45" s="46"/>
      <c r="G45" s="46"/>
      <c r="H45" s="46"/>
      <c r="I45" s="17"/>
      <c r="J45" s="18"/>
      <c r="K45" s="18"/>
      <c r="L45" s="20"/>
      <c r="M45" s="20"/>
      <c r="N45" s="28"/>
      <c r="O45" s="31"/>
      <c r="P45" s="44"/>
      <c r="Q45" s="26"/>
      <c r="R45" s="26"/>
      <c r="S45" s="37"/>
      <c r="T45" s="29"/>
      <c r="U45" s="29"/>
    </row>
    <row r="46" spans="1:21" x14ac:dyDescent="0.25">
      <c r="A46" s="35"/>
      <c r="B46" s="36"/>
      <c r="C46" s="42"/>
      <c r="D46" s="42"/>
      <c r="E46" s="42"/>
      <c r="F46" s="43"/>
      <c r="G46" s="43"/>
      <c r="H46" s="43"/>
      <c r="I46" s="17"/>
      <c r="J46" s="18"/>
      <c r="K46" s="18"/>
      <c r="L46" s="20"/>
      <c r="M46" s="20"/>
      <c r="N46" s="28"/>
      <c r="O46" s="31"/>
      <c r="P46" s="44"/>
      <c r="Q46" s="26"/>
      <c r="R46" s="26"/>
      <c r="S46" s="37"/>
      <c r="T46" s="29"/>
      <c r="U46" s="29"/>
    </row>
    <row r="47" spans="1:21" x14ac:dyDescent="0.25">
      <c r="A47" s="35"/>
      <c r="B47" s="36"/>
      <c r="C47" s="42"/>
      <c r="D47" s="42"/>
      <c r="E47" s="42"/>
      <c r="F47" s="43"/>
      <c r="G47" s="43"/>
      <c r="H47" s="43"/>
      <c r="I47" s="17"/>
      <c r="J47" s="18"/>
      <c r="K47" s="18"/>
      <c r="L47" s="20"/>
      <c r="M47" s="20"/>
      <c r="N47" s="28"/>
      <c r="O47" s="31"/>
      <c r="P47" s="44"/>
      <c r="Q47" s="26"/>
      <c r="R47" s="26"/>
      <c r="S47" s="37"/>
      <c r="T47" s="29"/>
      <c r="U47" s="29"/>
    </row>
    <row r="48" spans="1:21" x14ac:dyDescent="0.25">
      <c r="A48" s="45"/>
      <c r="B48" s="36"/>
      <c r="C48" s="37"/>
      <c r="D48" s="37"/>
      <c r="E48" s="37"/>
      <c r="F48" s="46"/>
      <c r="G48" s="46"/>
      <c r="H48" s="46"/>
      <c r="I48" s="47"/>
      <c r="J48" s="48"/>
      <c r="K48" s="48"/>
      <c r="L48" s="20"/>
      <c r="M48" s="20"/>
      <c r="N48" s="28"/>
      <c r="O48" s="31"/>
      <c r="P48" s="44"/>
      <c r="Q48" s="26"/>
      <c r="R48" s="26"/>
      <c r="S48" s="37"/>
      <c r="T48" s="29"/>
      <c r="U48" s="29"/>
    </row>
    <row r="49" spans="1:21" x14ac:dyDescent="0.25">
      <c r="A49" s="45"/>
      <c r="B49" s="36"/>
      <c r="C49" s="37"/>
      <c r="D49" s="37"/>
      <c r="E49" s="37"/>
      <c r="F49" s="46"/>
      <c r="G49" s="46"/>
      <c r="H49" s="46"/>
      <c r="I49" s="47"/>
      <c r="J49" s="48"/>
      <c r="K49" s="48"/>
      <c r="L49" s="20"/>
      <c r="M49" s="20"/>
      <c r="N49" s="28"/>
      <c r="O49" s="31"/>
      <c r="P49" s="44"/>
      <c r="Q49" s="26"/>
      <c r="R49" s="26"/>
      <c r="S49" s="37"/>
      <c r="T49" s="29"/>
      <c r="U49" s="29"/>
    </row>
    <row r="50" spans="1:21" x14ac:dyDescent="0.25">
      <c r="A50" s="35"/>
      <c r="B50" s="36"/>
      <c r="C50" s="42"/>
      <c r="D50" s="42"/>
      <c r="E50" s="42"/>
      <c r="F50" s="43"/>
      <c r="G50" s="43"/>
      <c r="H50" s="43"/>
      <c r="I50" s="17"/>
      <c r="J50" s="18"/>
      <c r="K50" s="18"/>
      <c r="L50" s="20"/>
      <c r="M50" s="20"/>
      <c r="N50" s="28"/>
      <c r="O50" s="31"/>
      <c r="P50" s="44"/>
      <c r="Q50" s="26"/>
      <c r="R50" s="26"/>
      <c r="S50" s="37"/>
      <c r="T50" s="29"/>
      <c r="U50" s="29"/>
    </row>
    <row r="51" spans="1:21" x14ac:dyDescent="0.25">
      <c r="A51" s="49"/>
      <c r="B51" s="36"/>
      <c r="C51" s="50"/>
      <c r="D51" s="50"/>
      <c r="E51" s="50"/>
      <c r="F51" s="51"/>
      <c r="G51" s="51"/>
      <c r="H51" s="51"/>
      <c r="I51" s="52"/>
      <c r="J51" s="53"/>
      <c r="K51" s="53"/>
      <c r="L51" s="54"/>
      <c r="M51" s="54"/>
      <c r="N51" s="55"/>
      <c r="O51" s="56"/>
      <c r="P51" s="57"/>
      <c r="Q51" s="58"/>
      <c r="R51" s="58"/>
      <c r="S51" s="50"/>
      <c r="T51" s="59"/>
      <c r="U51" s="59"/>
    </row>
    <row r="52" spans="1:21" s="29" customFormat="1" x14ac:dyDescent="0.25">
      <c r="A52" s="45"/>
      <c r="C52" s="37"/>
      <c r="D52" s="37"/>
      <c r="E52" s="37"/>
      <c r="F52" s="46"/>
      <c r="G52" s="46"/>
      <c r="H52" s="46"/>
      <c r="I52" s="47"/>
      <c r="J52" s="48"/>
      <c r="K52" s="53"/>
      <c r="L52" s="54"/>
      <c r="M52" s="54"/>
      <c r="N52" s="28"/>
      <c r="O52" s="31"/>
      <c r="P52" s="44"/>
      <c r="Q52" s="26"/>
      <c r="R52" s="26"/>
      <c r="S52" s="50"/>
    </row>
    <row r="53" spans="1:21" s="29" customFormat="1" x14ac:dyDescent="0.25">
      <c r="A53" s="35"/>
      <c r="C53" s="42"/>
      <c r="D53" s="42"/>
      <c r="E53" s="42"/>
      <c r="F53" s="43"/>
      <c r="G53" s="43"/>
      <c r="H53" s="43"/>
      <c r="I53" s="17"/>
      <c r="J53" s="18"/>
      <c r="K53" s="60"/>
      <c r="L53" s="54"/>
      <c r="M53" s="54"/>
      <c r="N53" s="28"/>
      <c r="O53" s="31"/>
      <c r="P53" s="44"/>
      <c r="Q53" s="26"/>
      <c r="R53" s="26"/>
      <c r="S53" s="50"/>
    </row>
    <row r="54" spans="1:21" s="29" customFormat="1" x14ac:dyDescent="0.25">
      <c r="A54" s="45"/>
      <c r="C54" s="37"/>
      <c r="D54" s="37"/>
      <c r="E54" s="37"/>
      <c r="F54" s="46"/>
      <c r="G54" s="46"/>
      <c r="H54" s="46"/>
      <c r="I54" s="47"/>
      <c r="J54" s="48"/>
      <c r="K54" s="53"/>
      <c r="L54" s="54"/>
      <c r="M54" s="54"/>
      <c r="N54" s="28"/>
      <c r="O54" s="31"/>
      <c r="P54" s="44"/>
      <c r="Q54" s="26"/>
      <c r="R54" s="26"/>
      <c r="S54" s="50"/>
    </row>
    <row r="55" spans="1:21" s="29" customFormat="1" x14ac:dyDescent="0.25">
      <c r="A55" s="45"/>
      <c r="C55" s="37"/>
      <c r="D55" s="37"/>
      <c r="E55" s="37"/>
      <c r="F55" s="46"/>
      <c r="G55" s="46"/>
      <c r="H55" s="46"/>
      <c r="I55" s="47"/>
      <c r="J55" s="48"/>
      <c r="K55" s="53"/>
      <c r="L55" s="54"/>
      <c r="M55" s="54"/>
      <c r="N55" s="28"/>
      <c r="O55" s="31"/>
      <c r="P55" s="44"/>
      <c r="Q55" s="26"/>
      <c r="R55" s="26"/>
      <c r="S55" s="50"/>
    </row>
    <row r="56" spans="1:21" s="29" customFormat="1" x14ac:dyDescent="0.25">
      <c r="A56" s="45"/>
      <c r="C56" s="37"/>
      <c r="D56" s="37"/>
      <c r="E56" s="37"/>
      <c r="F56" s="46"/>
      <c r="G56" s="46"/>
      <c r="H56" s="46"/>
      <c r="I56" s="47"/>
      <c r="J56" s="48"/>
      <c r="K56" s="53"/>
      <c r="L56" s="54"/>
      <c r="M56" s="54"/>
      <c r="N56" s="28"/>
      <c r="O56" s="31"/>
      <c r="P56" s="44"/>
      <c r="Q56" s="26"/>
      <c r="R56" s="26"/>
      <c r="S56" s="50"/>
    </row>
    <row r="57" spans="1:21" s="29" customFormat="1" x14ac:dyDescent="0.25">
      <c r="A57" s="45"/>
      <c r="C57" s="37"/>
      <c r="D57" s="37"/>
      <c r="E57" s="37"/>
      <c r="F57" s="46"/>
      <c r="G57" s="46"/>
      <c r="H57" s="46"/>
      <c r="I57" s="47"/>
      <c r="J57" s="48"/>
      <c r="K57" s="53"/>
      <c r="L57" s="54"/>
      <c r="M57" s="54"/>
      <c r="N57" s="28"/>
      <c r="O57" s="31"/>
      <c r="P57" s="44"/>
      <c r="Q57" s="26"/>
      <c r="R57" s="26"/>
      <c r="S57" s="50"/>
    </row>
    <row r="58" spans="1:21" s="29" customFormat="1" x14ac:dyDescent="0.25">
      <c r="A58" s="35"/>
      <c r="C58" s="42"/>
      <c r="D58" s="42"/>
      <c r="E58" s="42"/>
      <c r="F58" s="43"/>
      <c r="G58" s="43"/>
      <c r="H58" s="43"/>
      <c r="I58" s="17"/>
      <c r="J58" s="18"/>
      <c r="K58" s="60"/>
      <c r="L58" s="54"/>
      <c r="M58" s="54"/>
      <c r="N58" s="28"/>
      <c r="O58" s="31"/>
      <c r="P58" s="44"/>
      <c r="Q58" s="26"/>
      <c r="R58" s="26"/>
      <c r="S58" s="50"/>
    </row>
    <row r="59" spans="1:21" s="29" customFormat="1" x14ac:dyDescent="0.25">
      <c r="A59" s="35"/>
      <c r="C59" s="42"/>
      <c r="D59" s="42"/>
      <c r="E59" s="42"/>
      <c r="F59" s="43"/>
      <c r="G59" s="43"/>
      <c r="H59" s="43"/>
      <c r="I59" s="17"/>
      <c r="J59" s="18"/>
      <c r="K59" s="60"/>
      <c r="L59" s="54"/>
      <c r="M59" s="54"/>
      <c r="N59" s="28"/>
      <c r="O59" s="31"/>
      <c r="P59" s="44"/>
      <c r="Q59" s="26"/>
      <c r="R59" s="26"/>
      <c r="S59" s="50"/>
    </row>
    <row r="60" spans="1:21" s="29" customFormat="1" x14ac:dyDescent="0.25">
      <c r="A60" s="45"/>
      <c r="C60" s="37"/>
      <c r="D60" s="37"/>
      <c r="E60" s="37"/>
      <c r="F60" s="38"/>
      <c r="G60" s="38"/>
      <c r="H60" s="38"/>
      <c r="I60" s="17"/>
      <c r="J60" s="18"/>
      <c r="K60" s="60"/>
      <c r="L60" s="54"/>
      <c r="M60" s="54"/>
      <c r="N60" s="28"/>
      <c r="O60" s="31"/>
      <c r="P60" s="44"/>
      <c r="Q60" s="26"/>
      <c r="R60" s="26"/>
      <c r="S60" s="37"/>
    </row>
    <row r="61" spans="1:21" s="29" customFormat="1" x14ac:dyDescent="0.25">
      <c r="A61" s="45"/>
      <c r="C61" s="37"/>
      <c r="D61" s="37"/>
      <c r="E61" s="37"/>
      <c r="F61" s="38"/>
      <c r="G61" s="38"/>
      <c r="H61" s="38"/>
      <c r="I61" s="17"/>
      <c r="J61" s="18"/>
      <c r="K61" s="60"/>
      <c r="L61" s="54"/>
      <c r="M61" s="54"/>
      <c r="N61" s="28"/>
      <c r="O61" s="31"/>
      <c r="P61" s="44"/>
      <c r="Q61" s="26"/>
      <c r="R61" s="26"/>
      <c r="S61" s="37"/>
    </row>
    <row r="62" spans="1:21" s="29" customFormat="1" x14ac:dyDescent="0.25">
      <c r="A62" s="45"/>
      <c r="C62" s="37"/>
      <c r="D62" s="37"/>
      <c r="E62" s="37"/>
      <c r="F62" s="38"/>
      <c r="G62" s="38"/>
      <c r="H62" s="38"/>
      <c r="I62" s="17"/>
      <c r="J62" s="18"/>
      <c r="K62" s="60"/>
      <c r="L62" s="54"/>
      <c r="M62" s="54"/>
      <c r="N62" s="28"/>
      <c r="O62" s="31"/>
      <c r="P62" s="44"/>
      <c r="Q62" s="26"/>
      <c r="R62" s="26"/>
      <c r="S62" s="37"/>
    </row>
    <row r="63" spans="1:21" s="29" customFormat="1" x14ac:dyDescent="0.25">
      <c r="A63" s="45"/>
      <c r="C63" s="37"/>
      <c r="D63" s="37"/>
      <c r="E63" s="37"/>
      <c r="F63" s="38"/>
      <c r="G63" s="38"/>
      <c r="H63" s="38"/>
      <c r="I63" s="17"/>
      <c r="J63" s="18"/>
      <c r="K63" s="60"/>
      <c r="L63" s="54"/>
      <c r="M63" s="54"/>
      <c r="N63" s="28"/>
      <c r="O63" s="31"/>
      <c r="P63" s="44"/>
      <c r="Q63" s="26"/>
      <c r="R63" s="26"/>
      <c r="S63" s="37"/>
    </row>
    <row r="64" spans="1:21" s="29" customFormat="1" x14ac:dyDescent="0.25">
      <c r="A64" s="45"/>
      <c r="C64" s="37"/>
      <c r="D64" s="37"/>
      <c r="E64" s="37"/>
      <c r="F64" s="38"/>
      <c r="G64" s="38"/>
      <c r="H64" s="38"/>
      <c r="I64" s="17"/>
      <c r="J64" s="18"/>
      <c r="K64" s="60"/>
      <c r="L64" s="54"/>
      <c r="M64" s="54"/>
      <c r="N64" s="28"/>
      <c r="O64" s="31"/>
      <c r="P64" s="44"/>
      <c r="Q64" s="26"/>
      <c r="R64" s="26"/>
      <c r="S64" s="37"/>
      <c r="U64" s="61"/>
    </row>
    <row r="65" spans="1:22" s="29" customFormat="1" x14ac:dyDescent="0.25">
      <c r="A65" s="45"/>
      <c r="C65" s="37"/>
      <c r="D65" s="37"/>
      <c r="E65" s="37"/>
      <c r="F65" s="46"/>
      <c r="G65" s="46"/>
      <c r="H65" s="46"/>
      <c r="I65" s="47"/>
      <c r="J65" s="48"/>
      <c r="K65" s="48"/>
      <c r="L65" s="20"/>
      <c r="M65" s="20"/>
      <c r="N65" s="28"/>
      <c r="O65" s="31"/>
      <c r="P65" s="44"/>
      <c r="Q65" s="26"/>
      <c r="R65" s="26"/>
      <c r="S65" s="37"/>
      <c r="V65" s="61"/>
    </row>
    <row r="66" spans="1:22" s="29" customFormat="1" x14ac:dyDescent="0.25">
      <c r="A66" s="45"/>
      <c r="C66" s="37"/>
      <c r="D66" s="37"/>
      <c r="E66" s="37"/>
      <c r="F66" s="46"/>
      <c r="G66" s="46"/>
      <c r="H66" s="46"/>
      <c r="I66" s="47"/>
      <c r="J66" s="48"/>
      <c r="K66" s="48"/>
      <c r="L66" s="20"/>
      <c r="M66" s="20"/>
      <c r="N66" s="28"/>
      <c r="O66" s="31"/>
      <c r="P66" s="44"/>
      <c r="Q66" s="26"/>
      <c r="R66" s="26"/>
      <c r="S66" s="37"/>
      <c r="V66" s="61"/>
    </row>
    <row r="67" spans="1:22" s="29" customFormat="1" x14ac:dyDescent="0.25">
      <c r="A67" s="45"/>
      <c r="C67" s="37"/>
      <c r="D67" s="37"/>
      <c r="E67" s="37"/>
      <c r="F67" s="46"/>
      <c r="G67" s="46"/>
      <c r="H67" s="46"/>
      <c r="I67" s="47"/>
      <c r="J67" s="48"/>
      <c r="K67" s="48"/>
      <c r="L67" s="20"/>
      <c r="M67" s="20"/>
      <c r="N67" s="28"/>
      <c r="O67" s="31"/>
      <c r="P67" s="44"/>
      <c r="Q67" s="26"/>
      <c r="R67" s="26"/>
      <c r="S67" s="37"/>
      <c r="V67" s="61"/>
    </row>
    <row r="68" spans="1:22" x14ac:dyDescent="0.25">
      <c r="A68" s="45"/>
      <c r="B68" s="36"/>
      <c r="C68" s="37"/>
      <c r="D68" s="37"/>
      <c r="E68" s="37"/>
      <c r="F68" s="46"/>
      <c r="G68" s="46"/>
      <c r="H68" s="46"/>
      <c r="I68" s="47"/>
      <c r="J68" s="48"/>
      <c r="K68" s="48"/>
      <c r="L68" s="20"/>
      <c r="M68" s="20"/>
      <c r="N68" s="28"/>
      <c r="O68" s="31"/>
      <c r="P68" s="44"/>
      <c r="Q68" s="26"/>
      <c r="R68" s="26"/>
      <c r="S68" s="37"/>
      <c r="T68" s="29"/>
      <c r="U68" s="29"/>
    </row>
    <row r="69" spans="1:22" x14ac:dyDescent="0.25">
      <c r="A69" s="45"/>
      <c r="B69" s="36"/>
      <c r="C69" s="37"/>
      <c r="D69" s="37"/>
      <c r="E69" s="37"/>
      <c r="F69" s="46"/>
      <c r="G69" s="46"/>
      <c r="H69" s="46"/>
      <c r="I69" s="47"/>
      <c r="J69" s="48"/>
      <c r="K69" s="48"/>
      <c r="L69" s="20"/>
      <c r="M69" s="20"/>
      <c r="N69" s="28"/>
      <c r="O69" s="31"/>
      <c r="P69" s="44"/>
      <c r="Q69" s="26"/>
      <c r="R69" s="26"/>
      <c r="S69" s="37"/>
      <c r="T69" s="29"/>
      <c r="U69" s="29"/>
    </row>
    <row r="70" spans="1:22" x14ac:dyDescent="0.25">
      <c r="A70" s="45"/>
      <c r="B70" s="36"/>
      <c r="C70" s="37"/>
      <c r="D70" s="37"/>
      <c r="E70" s="37"/>
      <c r="F70" s="46"/>
      <c r="G70" s="46"/>
      <c r="H70" s="46"/>
      <c r="I70" s="47"/>
      <c r="J70" s="48"/>
      <c r="K70" s="48"/>
      <c r="L70" s="20"/>
      <c r="M70" s="20"/>
      <c r="N70" s="28"/>
      <c r="O70" s="31"/>
      <c r="P70" s="44"/>
      <c r="Q70" s="26"/>
      <c r="R70" s="26"/>
      <c r="S70" s="37"/>
      <c r="T70" s="29"/>
      <c r="U70" s="29"/>
    </row>
    <row r="71" spans="1:22" x14ac:dyDescent="0.25">
      <c r="A71" s="45"/>
      <c r="B71" s="36"/>
      <c r="C71" s="37"/>
      <c r="D71" s="37"/>
      <c r="E71" s="37"/>
      <c r="F71" s="46"/>
      <c r="G71" s="46"/>
      <c r="H71" s="46"/>
      <c r="I71" s="47"/>
      <c r="J71" s="48"/>
      <c r="K71" s="48"/>
      <c r="L71" s="20"/>
      <c r="M71" s="20"/>
      <c r="N71" s="28"/>
      <c r="O71" s="31"/>
      <c r="P71" s="44"/>
      <c r="Q71" s="26"/>
      <c r="R71" s="26"/>
      <c r="S71" s="37"/>
      <c r="T71" s="29"/>
      <c r="U71" s="29"/>
    </row>
    <row r="72" spans="1:22" x14ac:dyDescent="0.25">
      <c r="A72" s="45"/>
      <c r="B72" s="36"/>
      <c r="C72" s="37"/>
      <c r="D72" s="37"/>
      <c r="E72" s="37"/>
      <c r="F72" s="46"/>
      <c r="G72" s="46"/>
      <c r="H72" s="46"/>
      <c r="I72" s="47"/>
      <c r="J72" s="48"/>
      <c r="K72" s="48"/>
      <c r="L72" s="20"/>
      <c r="M72" s="20"/>
      <c r="N72" s="28"/>
      <c r="O72" s="31"/>
      <c r="P72" s="44"/>
      <c r="Q72" s="26"/>
      <c r="R72" s="26"/>
      <c r="S72" s="37"/>
      <c r="T72" s="29"/>
      <c r="U72" s="29"/>
    </row>
    <row r="73" spans="1:22" x14ac:dyDescent="0.25">
      <c r="A73" s="45"/>
      <c r="B73" s="36"/>
      <c r="C73" s="37"/>
      <c r="D73" s="37"/>
      <c r="E73" s="37"/>
      <c r="F73" s="46"/>
      <c r="G73" s="46"/>
      <c r="H73" s="46"/>
      <c r="I73" s="47"/>
      <c r="J73" s="48"/>
      <c r="K73" s="48"/>
      <c r="L73" s="20"/>
      <c r="M73" s="20"/>
      <c r="N73" s="28"/>
      <c r="O73" s="31"/>
      <c r="P73" s="44"/>
      <c r="Q73" s="26"/>
      <c r="R73" s="26"/>
      <c r="S73" s="37"/>
      <c r="T73" s="29"/>
      <c r="U73" s="29"/>
    </row>
    <row r="74" spans="1:22" x14ac:dyDescent="0.25">
      <c r="A74" s="45"/>
      <c r="B74" s="36"/>
      <c r="C74" s="37"/>
      <c r="D74" s="37"/>
      <c r="E74" s="37"/>
      <c r="F74" s="46"/>
      <c r="G74" s="46"/>
      <c r="H74" s="46"/>
      <c r="I74" s="47"/>
      <c r="J74" s="48"/>
      <c r="K74" s="48"/>
      <c r="L74" s="20"/>
      <c r="M74" s="20"/>
      <c r="N74" s="28"/>
      <c r="O74" s="31"/>
      <c r="P74" s="44"/>
      <c r="Q74" s="26"/>
      <c r="R74" s="26"/>
      <c r="S74" s="37"/>
      <c r="T74" s="29"/>
      <c r="U74" s="29"/>
    </row>
    <row r="75" spans="1:22" x14ac:dyDescent="0.25">
      <c r="A75" s="45"/>
      <c r="B75" s="36"/>
      <c r="C75" s="37"/>
      <c r="D75" s="37"/>
      <c r="E75" s="37"/>
      <c r="F75" s="46"/>
      <c r="G75" s="46"/>
      <c r="H75" s="46"/>
      <c r="I75" s="47"/>
      <c r="J75" s="48"/>
      <c r="K75" s="48"/>
      <c r="L75" s="20"/>
      <c r="M75" s="20"/>
      <c r="N75" s="28"/>
      <c r="O75" s="31"/>
      <c r="P75" s="44"/>
      <c r="Q75" s="26"/>
      <c r="R75" s="26"/>
      <c r="S75" s="37"/>
      <c r="T75" s="29"/>
      <c r="U75" s="29"/>
    </row>
    <row r="76" spans="1:22" x14ac:dyDescent="0.25">
      <c r="A76" s="45"/>
      <c r="B76" s="36"/>
      <c r="C76" s="37"/>
      <c r="D76" s="37"/>
      <c r="E76" s="37"/>
      <c r="F76" s="46"/>
      <c r="G76" s="46"/>
      <c r="H76" s="46"/>
      <c r="I76" s="47"/>
      <c r="J76" s="48"/>
      <c r="K76" s="48"/>
      <c r="L76" s="20"/>
      <c r="M76" s="20"/>
      <c r="N76" s="28"/>
      <c r="O76" s="31"/>
      <c r="P76" s="44"/>
      <c r="Q76" s="26"/>
      <c r="R76" s="26"/>
      <c r="S76" s="37"/>
      <c r="T76" s="29"/>
      <c r="U76" s="29"/>
    </row>
    <row r="77" spans="1:22" x14ac:dyDescent="0.25">
      <c r="A77" s="45"/>
      <c r="B77" s="36"/>
      <c r="C77" s="37"/>
      <c r="D77" s="37"/>
      <c r="E77" s="37"/>
      <c r="F77" s="46"/>
      <c r="G77" s="46"/>
      <c r="H77" s="46"/>
      <c r="I77" s="47"/>
      <c r="J77" s="48"/>
      <c r="K77" s="48"/>
      <c r="L77" s="20"/>
      <c r="M77" s="20"/>
      <c r="N77" s="28"/>
      <c r="O77" s="31"/>
      <c r="P77" s="44"/>
      <c r="Q77" s="26"/>
      <c r="R77" s="26"/>
      <c r="S77" s="37"/>
      <c r="T77" s="29"/>
      <c r="U77" s="29"/>
    </row>
    <row r="78" spans="1:22" x14ac:dyDescent="0.25">
      <c r="A78" s="45"/>
      <c r="B78" s="36"/>
      <c r="C78" s="37"/>
      <c r="D78" s="37"/>
      <c r="E78" s="37"/>
      <c r="F78" s="46"/>
      <c r="G78" s="46"/>
      <c r="H78" s="46"/>
      <c r="I78" s="47"/>
      <c r="J78" s="48"/>
      <c r="K78" s="48"/>
      <c r="L78" s="20"/>
      <c r="M78" s="20"/>
      <c r="N78" s="28"/>
      <c r="O78" s="31"/>
      <c r="P78" s="44"/>
      <c r="Q78" s="26"/>
      <c r="R78" s="26"/>
      <c r="S78" s="37"/>
      <c r="T78" s="29"/>
      <c r="U78" s="29"/>
    </row>
    <row r="79" spans="1:22" x14ac:dyDescent="0.25">
      <c r="A79" s="45"/>
      <c r="B79" s="36"/>
      <c r="C79" s="37"/>
      <c r="D79" s="37"/>
      <c r="E79" s="37"/>
      <c r="F79" s="46"/>
      <c r="G79" s="46"/>
      <c r="H79" s="46"/>
      <c r="I79" s="47"/>
      <c r="J79" s="48"/>
      <c r="K79" s="48"/>
      <c r="L79" s="20"/>
      <c r="M79" s="20"/>
      <c r="N79" s="28"/>
      <c r="O79" s="31"/>
      <c r="P79" s="44"/>
      <c r="Q79" s="26"/>
      <c r="R79" s="26"/>
      <c r="S79" s="37"/>
      <c r="T79" s="29"/>
      <c r="U79" s="29"/>
    </row>
    <row r="80" spans="1:22" x14ac:dyDescent="0.25">
      <c r="A80" s="45"/>
      <c r="C80" s="37"/>
      <c r="D80" s="37"/>
      <c r="E80" s="37"/>
      <c r="F80" s="46"/>
      <c r="G80" s="46"/>
      <c r="H80" s="46"/>
      <c r="I80" s="47"/>
      <c r="J80" s="48"/>
      <c r="K80" s="48"/>
      <c r="L80" s="20"/>
      <c r="M80" s="20"/>
      <c r="N80" s="28"/>
      <c r="O80" s="31"/>
      <c r="P80" s="44"/>
      <c r="Q80" s="26"/>
      <c r="R80" s="26"/>
      <c r="S80" s="37"/>
      <c r="T80" s="29"/>
      <c r="U80" s="29"/>
    </row>
    <row r="81" spans="1:21" x14ac:dyDescent="0.25">
      <c r="A81" s="45"/>
      <c r="C81" s="37"/>
      <c r="D81" s="37"/>
      <c r="E81" s="37"/>
      <c r="F81" s="46"/>
      <c r="G81" s="46"/>
      <c r="H81" s="46"/>
      <c r="I81" s="47"/>
      <c r="J81" s="48"/>
      <c r="K81" s="48"/>
      <c r="L81" s="20"/>
      <c r="M81" s="20"/>
      <c r="N81" s="28"/>
      <c r="O81" s="31"/>
      <c r="P81" s="44"/>
      <c r="Q81" s="26"/>
      <c r="R81" s="26"/>
      <c r="S81" s="37"/>
      <c r="T81" s="29"/>
      <c r="U81" s="29"/>
    </row>
    <row r="82" spans="1:21" x14ac:dyDescent="0.25">
      <c r="A82" s="45"/>
      <c r="C82" s="37"/>
      <c r="D82" s="37"/>
      <c r="E82" s="37"/>
      <c r="F82" s="46"/>
      <c r="G82" s="46"/>
      <c r="H82" s="46"/>
      <c r="I82" s="47"/>
      <c r="J82" s="48"/>
      <c r="K82" s="48"/>
      <c r="L82" s="20"/>
      <c r="M82" s="20"/>
      <c r="N82" s="28"/>
      <c r="O82" s="31"/>
      <c r="P82" s="44"/>
      <c r="Q82" s="26"/>
      <c r="R82" s="26"/>
      <c r="S82" s="37"/>
      <c r="T82" s="29"/>
      <c r="U82" s="29"/>
    </row>
    <row r="83" spans="1:21" x14ac:dyDescent="0.25">
      <c r="A83" s="45"/>
      <c r="C83" s="37"/>
      <c r="D83" s="37"/>
      <c r="E83" s="37"/>
      <c r="F83" s="46"/>
      <c r="G83" s="46"/>
      <c r="H83" s="46"/>
      <c r="I83" s="47"/>
      <c r="J83" s="48"/>
      <c r="K83" s="48"/>
      <c r="L83" s="20"/>
      <c r="M83" s="20"/>
      <c r="N83" s="28"/>
      <c r="O83" s="31"/>
      <c r="P83" s="44"/>
      <c r="Q83" s="26"/>
      <c r="R83" s="26"/>
      <c r="S83" s="37"/>
      <c r="T83" s="29"/>
      <c r="U83" s="29"/>
    </row>
    <row r="84" spans="1:21" x14ac:dyDescent="0.25">
      <c r="A84" s="45"/>
      <c r="C84" s="37"/>
      <c r="D84" s="37"/>
      <c r="E84" s="37"/>
      <c r="F84" s="46"/>
      <c r="G84" s="46"/>
      <c r="H84" s="46"/>
      <c r="I84" s="47"/>
      <c r="J84" s="48"/>
      <c r="K84" s="48"/>
      <c r="L84" s="63"/>
      <c r="M84" s="63"/>
      <c r="N84" s="28"/>
      <c r="O84" s="31"/>
      <c r="P84" s="44"/>
      <c r="Q84" s="26"/>
      <c r="R84" s="26"/>
      <c r="S84" s="37"/>
      <c r="T84" s="29"/>
      <c r="U84" s="29"/>
    </row>
    <row r="85" spans="1:21" x14ac:dyDescent="0.25">
      <c r="A85" s="45"/>
      <c r="C85" s="37"/>
      <c r="D85" s="37"/>
      <c r="E85" s="37"/>
      <c r="F85" s="46"/>
      <c r="G85" s="46"/>
      <c r="H85" s="46"/>
      <c r="I85" s="47"/>
      <c r="J85" s="48"/>
      <c r="K85" s="48"/>
      <c r="L85" s="63"/>
      <c r="M85" s="63"/>
      <c r="N85" s="28"/>
      <c r="O85" s="31"/>
      <c r="P85" s="44"/>
      <c r="R85" s="26"/>
      <c r="S85" s="37"/>
      <c r="T85" s="29"/>
      <c r="U85" s="29"/>
    </row>
    <row r="86" spans="1:21" x14ac:dyDescent="0.25">
      <c r="A86" s="45"/>
      <c r="C86" s="37"/>
      <c r="D86" s="37"/>
      <c r="E86" s="37"/>
      <c r="F86" s="46"/>
      <c r="G86" s="46"/>
      <c r="H86" s="46"/>
      <c r="I86" s="47"/>
      <c r="J86" s="48"/>
      <c r="K86" s="48"/>
      <c r="L86" s="63"/>
      <c r="M86" s="63"/>
      <c r="N86" s="28"/>
      <c r="O86" s="31"/>
      <c r="P86" s="44"/>
      <c r="Q86" s="26"/>
      <c r="R86" s="26"/>
      <c r="S86" s="37"/>
      <c r="T86" s="29"/>
      <c r="U86" s="29"/>
    </row>
    <row r="87" spans="1:21" x14ac:dyDescent="0.25">
      <c r="A87" s="45"/>
      <c r="C87" s="50"/>
      <c r="D87" s="50"/>
      <c r="E87" s="50"/>
      <c r="F87" s="51"/>
      <c r="G87" s="51"/>
      <c r="H87" s="51"/>
      <c r="I87" s="47"/>
      <c r="J87" s="48"/>
      <c r="K87" s="53"/>
      <c r="L87" s="65"/>
      <c r="M87" s="65"/>
      <c r="N87" s="55"/>
      <c r="O87" s="31"/>
      <c r="P87" s="44"/>
      <c r="Q87" s="58"/>
      <c r="R87" s="58"/>
      <c r="S87" s="37"/>
      <c r="T87" s="59"/>
      <c r="U87" s="59"/>
    </row>
    <row r="88" spans="1:21" s="29" customFormat="1" x14ac:dyDescent="0.25">
      <c r="A88" s="45"/>
      <c r="C88" s="37"/>
      <c r="D88" s="37"/>
      <c r="E88" s="37"/>
      <c r="F88" s="46"/>
      <c r="G88" s="46"/>
      <c r="H88" s="46"/>
      <c r="I88" s="47"/>
      <c r="J88" s="48"/>
      <c r="K88" s="48"/>
      <c r="L88" s="63"/>
      <c r="M88" s="63"/>
      <c r="N88" s="28"/>
      <c r="O88" s="31"/>
      <c r="P88" s="44"/>
      <c r="Q88" s="26"/>
      <c r="R88" s="26"/>
      <c r="S88" s="37"/>
    </row>
    <row r="89" spans="1:21" s="29" customFormat="1" x14ac:dyDescent="0.25">
      <c r="A89" s="45"/>
      <c r="C89" s="37"/>
      <c r="D89" s="37"/>
      <c r="E89" s="37"/>
      <c r="F89" s="46"/>
      <c r="G89" s="46"/>
      <c r="H89" s="46"/>
      <c r="I89" s="47"/>
      <c r="J89" s="48"/>
      <c r="K89" s="48"/>
      <c r="L89" s="63"/>
      <c r="M89" s="63"/>
      <c r="N89" s="28"/>
      <c r="O89" s="31"/>
      <c r="P89" s="44"/>
      <c r="Q89" s="26"/>
      <c r="R89" s="26"/>
      <c r="S89" s="37"/>
    </row>
    <row r="90" spans="1:21" s="29" customFormat="1" x14ac:dyDescent="0.25">
      <c r="A90" s="45"/>
      <c r="C90" s="37"/>
      <c r="D90" s="37"/>
      <c r="E90" s="37"/>
      <c r="F90" s="46"/>
      <c r="G90" s="46"/>
      <c r="H90" s="46"/>
      <c r="I90" s="47"/>
      <c r="J90" s="48"/>
      <c r="K90" s="48"/>
      <c r="L90" s="63"/>
      <c r="M90" s="63"/>
      <c r="N90" s="28"/>
      <c r="O90" s="31"/>
      <c r="P90" s="44"/>
      <c r="Q90" s="26"/>
      <c r="R90" s="26"/>
      <c r="S90" s="37"/>
    </row>
    <row r="91" spans="1:21" s="29" customFormat="1" x14ac:dyDescent="0.25">
      <c r="A91" s="45"/>
      <c r="C91" s="37"/>
      <c r="D91" s="37"/>
      <c r="E91" s="37"/>
      <c r="F91" s="46"/>
      <c r="G91" s="46"/>
      <c r="H91" s="46"/>
      <c r="I91" s="47"/>
      <c r="J91" s="48"/>
      <c r="K91" s="48"/>
      <c r="L91" s="63"/>
      <c r="M91" s="63"/>
      <c r="N91" s="28"/>
      <c r="O91" s="31"/>
      <c r="P91" s="44"/>
      <c r="Q91" s="26"/>
      <c r="R91" s="26"/>
      <c r="S91" s="37"/>
    </row>
    <row r="92" spans="1:21" s="29" customFormat="1" x14ac:dyDescent="0.25">
      <c r="A92" s="45"/>
      <c r="C92" s="37"/>
      <c r="D92" s="37"/>
      <c r="E92" s="37"/>
      <c r="F92" s="46"/>
      <c r="G92" s="46"/>
      <c r="H92" s="46"/>
      <c r="I92" s="47"/>
      <c r="J92" s="48"/>
      <c r="K92" s="48"/>
      <c r="L92" s="63"/>
      <c r="M92" s="63"/>
      <c r="N92" s="28"/>
      <c r="O92" s="31"/>
      <c r="P92" s="44"/>
      <c r="Q92" s="26"/>
      <c r="R92" s="26"/>
      <c r="S92" s="37"/>
    </row>
    <row r="93" spans="1:21" s="29" customFormat="1" x14ac:dyDescent="0.25">
      <c r="A93" s="45"/>
      <c r="C93" s="37"/>
      <c r="D93" s="37"/>
      <c r="E93" s="37"/>
      <c r="F93" s="46"/>
      <c r="G93" s="46"/>
      <c r="H93" s="46"/>
      <c r="I93" s="47"/>
      <c r="J93" s="48"/>
      <c r="K93" s="48"/>
      <c r="L93" s="63"/>
      <c r="M93" s="63"/>
      <c r="N93" s="28"/>
      <c r="O93" s="31"/>
      <c r="P93" s="44"/>
      <c r="Q93" s="26"/>
      <c r="R93" s="26"/>
      <c r="S93" s="37"/>
    </row>
    <row r="94" spans="1:21" s="29" customFormat="1" x14ac:dyDescent="0.25">
      <c r="A94" s="45"/>
      <c r="C94" s="37"/>
      <c r="D94" s="37"/>
      <c r="E94" s="37"/>
      <c r="F94" s="46"/>
      <c r="G94" s="46"/>
      <c r="H94" s="46"/>
      <c r="I94" s="47"/>
      <c r="J94" s="48"/>
      <c r="K94" s="48"/>
      <c r="L94" s="63"/>
      <c r="M94" s="63"/>
      <c r="N94" s="28"/>
      <c r="O94" s="31"/>
      <c r="P94" s="44"/>
      <c r="Q94" s="26"/>
      <c r="R94" s="26"/>
      <c r="S94" s="37"/>
    </row>
    <row r="95" spans="1:21" x14ac:dyDescent="0.25">
      <c r="A95" s="45"/>
      <c r="C95" s="37"/>
      <c r="D95" s="37"/>
      <c r="E95" s="37"/>
      <c r="F95" s="46"/>
      <c r="G95" s="46"/>
      <c r="H95" s="46"/>
      <c r="I95" s="47"/>
      <c r="J95" s="48"/>
      <c r="K95" s="48"/>
      <c r="L95" s="63"/>
      <c r="M95" s="63"/>
      <c r="N95" s="28"/>
      <c r="O95" s="31"/>
      <c r="P95" s="44"/>
      <c r="Q95" s="26"/>
      <c r="R95" s="26"/>
      <c r="S95" s="37"/>
      <c r="T95" s="29"/>
      <c r="U95" s="29"/>
    </row>
    <row r="96" spans="1:21" x14ac:dyDescent="0.25">
      <c r="A96" s="45"/>
      <c r="C96" s="37"/>
      <c r="D96" s="37"/>
      <c r="E96" s="37"/>
      <c r="F96" s="46"/>
      <c r="G96" s="46"/>
      <c r="H96" s="46"/>
      <c r="I96" s="47"/>
      <c r="J96" s="48"/>
      <c r="K96" s="48"/>
      <c r="L96" s="63"/>
      <c r="M96" s="63"/>
      <c r="N96" s="28"/>
      <c r="O96" s="31"/>
      <c r="P96" s="44"/>
      <c r="Q96" s="26"/>
      <c r="R96" s="26"/>
      <c r="S96" s="37"/>
      <c r="T96" s="29"/>
      <c r="U96" s="29"/>
    </row>
    <row r="97" spans="1:21" x14ac:dyDescent="0.25">
      <c r="A97" s="45"/>
      <c r="C97" s="37"/>
      <c r="D97" s="37"/>
      <c r="E97" s="37"/>
      <c r="F97" s="46"/>
      <c r="G97" s="46"/>
      <c r="H97" s="46"/>
      <c r="I97" s="47"/>
      <c r="J97" s="48"/>
      <c r="K97" s="48"/>
      <c r="L97" s="63"/>
      <c r="M97" s="63"/>
      <c r="N97" s="28"/>
      <c r="O97" s="31"/>
      <c r="P97" s="44"/>
      <c r="Q97" s="26"/>
      <c r="R97" s="26"/>
      <c r="S97" s="37"/>
      <c r="T97" s="29"/>
      <c r="U97" s="29"/>
    </row>
    <row r="98" spans="1:21" x14ac:dyDescent="0.25">
      <c r="A98" s="45"/>
      <c r="C98" s="37"/>
      <c r="D98" s="37"/>
      <c r="E98" s="37"/>
      <c r="F98" s="46"/>
      <c r="G98" s="46"/>
      <c r="H98" s="46"/>
      <c r="I98" s="47"/>
      <c r="J98" s="48"/>
      <c r="K98" s="48"/>
      <c r="L98" s="63"/>
      <c r="M98" s="63"/>
      <c r="N98" s="28"/>
      <c r="O98" s="31"/>
      <c r="P98" s="44"/>
      <c r="Q98" s="26"/>
      <c r="R98" s="26"/>
      <c r="S98" s="37"/>
      <c r="T98" s="29"/>
      <c r="U98" s="29"/>
    </row>
    <row r="99" spans="1:21" x14ac:dyDescent="0.25">
      <c r="A99" s="45"/>
      <c r="C99" s="37"/>
      <c r="D99" s="37"/>
      <c r="E99" s="37"/>
      <c r="F99" s="46"/>
      <c r="G99" s="46"/>
      <c r="H99" s="46"/>
      <c r="I99" s="47"/>
      <c r="J99" s="48"/>
      <c r="K99" s="48"/>
      <c r="L99" s="63"/>
      <c r="M99" s="63"/>
      <c r="N99" s="28"/>
      <c r="O99" s="31"/>
      <c r="P99" s="44"/>
      <c r="Q99" s="26"/>
      <c r="R99" s="26"/>
      <c r="S99" s="37"/>
      <c r="T99" s="29"/>
      <c r="U99" s="29"/>
    </row>
    <row r="100" spans="1:21" x14ac:dyDescent="0.25">
      <c r="A100" s="45"/>
      <c r="C100" s="37"/>
      <c r="D100" s="37"/>
      <c r="E100" s="37"/>
      <c r="F100" s="46"/>
      <c r="G100" s="46"/>
      <c r="H100" s="46"/>
      <c r="I100" s="47"/>
      <c r="J100" s="48"/>
      <c r="K100" s="48"/>
      <c r="L100" s="63"/>
      <c r="M100" s="63"/>
      <c r="N100" s="28"/>
      <c r="O100" s="31"/>
      <c r="P100" s="44"/>
      <c r="Q100" s="26"/>
      <c r="R100" s="26"/>
      <c r="S100" s="37"/>
      <c r="T100" s="29"/>
      <c r="U100" s="29"/>
    </row>
    <row r="101" spans="1:21" x14ac:dyDescent="0.25">
      <c r="A101" s="45"/>
      <c r="C101" s="37"/>
      <c r="D101" s="37"/>
      <c r="E101" s="37"/>
      <c r="F101" s="46"/>
      <c r="G101" s="46"/>
      <c r="H101" s="46"/>
      <c r="I101" s="47"/>
      <c r="J101" s="48"/>
      <c r="K101" s="48"/>
      <c r="L101" s="63"/>
      <c r="M101" s="63"/>
      <c r="N101" s="28"/>
      <c r="O101" s="31"/>
      <c r="P101" s="44"/>
      <c r="Q101" s="26"/>
      <c r="R101" s="26"/>
      <c r="S101" s="37"/>
      <c r="T101" s="29"/>
      <c r="U101" s="29"/>
    </row>
    <row r="102" spans="1:21" x14ac:dyDescent="0.25">
      <c r="A102" s="45"/>
      <c r="C102" s="37"/>
      <c r="D102" s="37"/>
      <c r="E102" s="37"/>
      <c r="F102" s="46"/>
      <c r="G102" s="46"/>
      <c r="H102" s="46"/>
      <c r="I102" s="47"/>
      <c r="J102" s="48"/>
      <c r="K102" s="48"/>
      <c r="L102" s="63"/>
      <c r="M102" s="63"/>
      <c r="N102" s="28"/>
      <c r="O102" s="31"/>
      <c r="P102" s="44"/>
      <c r="Q102" s="26"/>
      <c r="R102" s="26"/>
      <c r="S102" s="37"/>
      <c r="T102" s="29"/>
      <c r="U102" s="29"/>
    </row>
    <row r="103" spans="1:21" x14ac:dyDescent="0.25">
      <c r="A103" s="45"/>
      <c r="C103" s="37"/>
      <c r="D103" s="37"/>
      <c r="E103" s="37"/>
      <c r="F103" s="46"/>
      <c r="G103" s="46"/>
      <c r="H103" s="46"/>
      <c r="I103" s="47"/>
      <c r="J103" s="48"/>
      <c r="K103" s="48"/>
      <c r="L103" s="63"/>
      <c r="M103" s="63"/>
      <c r="N103" s="28"/>
      <c r="O103" s="31"/>
      <c r="P103" s="44"/>
      <c r="Q103" s="26"/>
      <c r="R103" s="26"/>
      <c r="S103" s="37"/>
      <c r="T103" s="29"/>
      <c r="U103" s="29"/>
    </row>
    <row r="104" spans="1:21" x14ac:dyDescent="0.25">
      <c r="A104" s="45"/>
      <c r="C104" s="37"/>
      <c r="D104" s="37"/>
      <c r="E104" s="37"/>
      <c r="F104" s="46"/>
      <c r="G104" s="46"/>
      <c r="H104" s="46"/>
      <c r="I104" s="47"/>
      <c r="J104" s="48"/>
      <c r="K104" s="48"/>
      <c r="L104" s="63"/>
      <c r="M104" s="63"/>
      <c r="N104" s="28"/>
      <c r="O104" s="31"/>
      <c r="P104" s="44"/>
      <c r="Q104" s="26"/>
      <c r="R104" s="26"/>
      <c r="S104" s="37"/>
      <c r="T104" s="29"/>
      <c r="U104" s="29"/>
    </row>
    <row r="105" spans="1:21" x14ac:dyDescent="0.25">
      <c r="A105" s="45"/>
      <c r="C105" s="37"/>
      <c r="D105" s="37"/>
      <c r="E105" s="37"/>
      <c r="F105" s="46"/>
      <c r="G105" s="46"/>
      <c r="H105" s="46"/>
      <c r="I105" s="47"/>
      <c r="J105" s="48"/>
      <c r="K105" s="48"/>
      <c r="L105" s="63"/>
      <c r="M105" s="63"/>
      <c r="N105" s="28"/>
      <c r="O105" s="31"/>
      <c r="P105" s="44"/>
      <c r="Q105" s="26"/>
      <c r="R105" s="26"/>
      <c r="S105" s="37"/>
      <c r="T105" s="29"/>
      <c r="U105" s="29"/>
    </row>
    <row r="106" spans="1:21" x14ac:dyDescent="0.25">
      <c r="A106" s="45"/>
      <c r="C106" s="37"/>
      <c r="D106" s="37"/>
      <c r="E106" s="37"/>
      <c r="F106" s="46"/>
      <c r="G106" s="46"/>
      <c r="H106" s="46"/>
      <c r="I106" s="47"/>
      <c r="J106" s="48"/>
      <c r="K106" s="48"/>
      <c r="L106" s="63"/>
      <c r="M106" s="63"/>
      <c r="N106" s="28"/>
      <c r="O106" s="31"/>
      <c r="P106" s="44"/>
      <c r="Q106" s="26"/>
      <c r="R106" s="26"/>
      <c r="S106" s="37"/>
      <c r="T106" s="29"/>
      <c r="U106" s="29"/>
    </row>
    <row r="107" spans="1:21" x14ac:dyDescent="0.25">
      <c r="A107" s="49"/>
      <c r="C107" s="50"/>
      <c r="D107" s="50"/>
      <c r="E107" s="50"/>
      <c r="F107" s="51"/>
      <c r="G107" s="51"/>
      <c r="H107" s="51"/>
      <c r="I107" s="47"/>
      <c r="J107" s="48"/>
      <c r="K107" s="48"/>
      <c r="L107" s="63"/>
      <c r="M107" s="63"/>
      <c r="N107" s="55"/>
      <c r="O107" s="56"/>
      <c r="P107" s="57"/>
      <c r="Q107" s="26"/>
      <c r="R107" s="58"/>
      <c r="S107" s="50"/>
      <c r="T107" s="59"/>
      <c r="U107" s="59"/>
    </row>
    <row r="108" spans="1:21" s="29" customFormat="1" x14ac:dyDescent="0.25">
      <c r="A108" s="49"/>
      <c r="C108" s="37"/>
      <c r="D108" s="37"/>
      <c r="E108" s="37"/>
      <c r="F108" s="46"/>
      <c r="G108" s="46"/>
      <c r="H108" s="46"/>
      <c r="I108" s="47"/>
      <c r="J108" s="48"/>
      <c r="K108" s="48"/>
      <c r="L108" s="63"/>
      <c r="M108" s="63"/>
      <c r="N108" s="28"/>
      <c r="O108" s="31"/>
      <c r="P108" s="44"/>
      <c r="Q108" s="26"/>
      <c r="R108" s="26"/>
      <c r="S108" s="37"/>
    </row>
    <row r="109" spans="1:21" s="29" customFormat="1" x14ac:dyDescent="0.25">
      <c r="A109" s="45"/>
      <c r="C109" s="37"/>
      <c r="D109" s="37"/>
      <c r="E109" s="37"/>
      <c r="F109" s="46"/>
      <c r="G109" s="46"/>
      <c r="H109" s="46"/>
      <c r="I109" s="47"/>
      <c r="J109" s="48"/>
      <c r="K109" s="48"/>
      <c r="L109" s="63"/>
      <c r="M109" s="63"/>
      <c r="N109" s="28"/>
      <c r="O109" s="56"/>
      <c r="P109" s="44"/>
      <c r="Q109" s="26"/>
      <c r="R109" s="26"/>
      <c r="S109" s="37"/>
    </row>
    <row r="110" spans="1:21" s="29" customFormat="1" x14ac:dyDescent="0.25">
      <c r="A110" s="45"/>
      <c r="C110" s="37"/>
      <c r="D110" s="37"/>
      <c r="E110" s="37"/>
      <c r="F110" s="46"/>
      <c r="G110" s="46"/>
      <c r="H110" s="46"/>
      <c r="I110" s="47"/>
      <c r="J110" s="48"/>
      <c r="K110" s="48"/>
      <c r="L110" s="63"/>
      <c r="M110" s="63"/>
      <c r="N110" s="28"/>
      <c r="O110" s="31"/>
      <c r="P110" s="44"/>
      <c r="Q110" s="26"/>
      <c r="R110" s="26"/>
      <c r="S110" s="37"/>
    </row>
    <row r="111" spans="1:21" s="29" customFormat="1" x14ac:dyDescent="0.25">
      <c r="A111" s="45"/>
      <c r="C111" s="37"/>
      <c r="D111" s="37"/>
      <c r="E111" s="37"/>
      <c r="F111" s="46"/>
      <c r="G111" s="46"/>
      <c r="H111" s="46"/>
      <c r="I111" s="47"/>
      <c r="J111" s="48"/>
      <c r="K111" s="48"/>
      <c r="L111" s="63"/>
      <c r="M111" s="63"/>
      <c r="N111" s="28"/>
      <c r="O111" s="31"/>
      <c r="P111" s="44"/>
      <c r="Q111" s="26"/>
      <c r="R111" s="26"/>
      <c r="S111" s="37"/>
    </row>
    <row r="112" spans="1:21" s="29" customFormat="1" x14ac:dyDescent="0.25">
      <c r="A112" s="45"/>
      <c r="C112" s="37"/>
      <c r="D112" s="37"/>
      <c r="E112" s="37"/>
      <c r="F112" s="46"/>
      <c r="G112" s="46"/>
      <c r="H112" s="46"/>
      <c r="I112" s="47"/>
      <c r="J112" s="48"/>
      <c r="K112" s="48"/>
      <c r="L112" s="63"/>
      <c r="M112" s="63"/>
      <c r="N112" s="28"/>
      <c r="O112" s="31"/>
      <c r="P112" s="44"/>
      <c r="Q112" s="26"/>
      <c r="R112" s="26"/>
      <c r="S112" s="37"/>
    </row>
    <row r="113" spans="1:22" s="29" customFormat="1" x14ac:dyDescent="0.25">
      <c r="A113" s="45"/>
      <c r="C113" s="37"/>
      <c r="D113" s="37"/>
      <c r="E113" s="37"/>
      <c r="F113" s="46"/>
      <c r="G113" s="46"/>
      <c r="H113" s="46"/>
      <c r="I113" s="47"/>
      <c r="J113" s="48"/>
      <c r="K113" s="48"/>
      <c r="L113" s="63"/>
      <c r="M113" s="63"/>
      <c r="N113" s="28"/>
      <c r="O113" s="31"/>
      <c r="P113" s="44"/>
      <c r="Q113" s="26"/>
      <c r="R113" s="26"/>
      <c r="S113" s="37"/>
    </row>
    <row r="114" spans="1:22" s="29" customFormat="1" x14ac:dyDescent="0.25">
      <c r="A114" s="45"/>
      <c r="C114" s="37"/>
      <c r="D114" s="37"/>
      <c r="E114" s="37"/>
      <c r="F114" s="46"/>
      <c r="G114" s="46"/>
      <c r="H114" s="46"/>
      <c r="I114" s="47"/>
      <c r="J114" s="48"/>
      <c r="K114" s="48"/>
      <c r="L114" s="63"/>
      <c r="M114" s="63"/>
      <c r="N114" s="28"/>
      <c r="O114" s="31"/>
      <c r="P114" s="31"/>
      <c r="Q114" s="26"/>
      <c r="R114" s="26"/>
      <c r="S114" s="37"/>
      <c r="V114" s="61"/>
    </row>
    <row r="115" spans="1:22" s="29" customFormat="1" x14ac:dyDescent="0.25">
      <c r="A115" s="45"/>
      <c r="C115" s="37"/>
      <c r="D115" s="37"/>
      <c r="E115" s="37"/>
      <c r="F115" s="46"/>
      <c r="G115" s="46"/>
      <c r="H115" s="46"/>
      <c r="I115" s="47"/>
      <c r="J115" s="48"/>
      <c r="K115" s="48"/>
      <c r="L115" s="63"/>
      <c r="M115" s="63"/>
      <c r="N115" s="28"/>
      <c r="O115" s="31"/>
      <c r="P115" s="44"/>
      <c r="Q115" s="26"/>
      <c r="R115" s="26"/>
      <c r="S115" s="37"/>
      <c r="V115" s="61"/>
    </row>
    <row r="116" spans="1:22" s="29" customFormat="1" x14ac:dyDescent="0.25">
      <c r="A116" s="45"/>
      <c r="C116" s="37"/>
      <c r="D116" s="37"/>
      <c r="E116" s="37"/>
      <c r="F116" s="46"/>
      <c r="G116" s="46"/>
      <c r="H116" s="46"/>
      <c r="I116" s="47"/>
      <c r="J116" s="48"/>
      <c r="K116" s="48"/>
      <c r="L116" s="63"/>
      <c r="M116" s="63"/>
      <c r="N116" s="28"/>
      <c r="O116" s="31"/>
      <c r="P116" s="44"/>
      <c r="Q116" s="26"/>
      <c r="R116" s="26"/>
      <c r="S116" s="37"/>
      <c r="V116" s="61"/>
    </row>
    <row r="117" spans="1:22" s="29" customFormat="1" x14ac:dyDescent="0.25">
      <c r="A117" s="45"/>
      <c r="C117" s="37"/>
      <c r="D117" s="37"/>
      <c r="E117" s="37"/>
      <c r="F117" s="46"/>
      <c r="G117" s="46"/>
      <c r="H117" s="46"/>
      <c r="I117" s="47"/>
      <c r="J117" s="48"/>
      <c r="K117" s="48"/>
      <c r="L117" s="63"/>
      <c r="M117" s="63"/>
      <c r="N117" s="28"/>
      <c r="O117" s="31"/>
      <c r="P117" s="31"/>
      <c r="Q117" s="26"/>
      <c r="R117" s="26"/>
      <c r="S117" s="37"/>
      <c r="V117" s="61"/>
    </row>
    <row r="118" spans="1:22" s="29" customFormat="1" x14ac:dyDescent="0.25">
      <c r="A118" s="45"/>
      <c r="C118" s="37"/>
      <c r="D118" s="37"/>
      <c r="E118" s="37"/>
      <c r="F118" s="46"/>
      <c r="G118" s="46"/>
      <c r="H118" s="46"/>
      <c r="I118" s="47"/>
      <c r="J118" s="48"/>
      <c r="K118" s="48"/>
      <c r="L118" s="63"/>
      <c r="M118" s="63"/>
      <c r="N118" s="28"/>
      <c r="O118" s="31"/>
      <c r="P118" s="44"/>
      <c r="Q118" s="26"/>
      <c r="R118" s="26"/>
      <c r="S118" s="37"/>
      <c r="V118" s="61"/>
    </row>
    <row r="119" spans="1:22" s="29" customFormat="1" x14ac:dyDescent="0.25">
      <c r="A119" s="45"/>
      <c r="C119" s="37"/>
      <c r="D119" s="37"/>
      <c r="E119" s="37"/>
      <c r="F119" s="46"/>
      <c r="G119" s="46"/>
      <c r="H119" s="46"/>
      <c r="I119" s="47"/>
      <c r="J119" s="48"/>
      <c r="K119" s="48"/>
      <c r="L119" s="63"/>
      <c r="M119" s="63"/>
      <c r="N119" s="28"/>
      <c r="O119" s="31"/>
      <c r="P119" s="44"/>
      <c r="Q119" s="26"/>
      <c r="R119" s="26"/>
      <c r="S119" s="37"/>
      <c r="V119" s="61"/>
    </row>
    <row r="120" spans="1:22" x14ac:dyDescent="0.25">
      <c r="A120" s="45"/>
      <c r="C120" s="37"/>
      <c r="D120" s="37"/>
      <c r="E120" s="37"/>
      <c r="F120" s="46"/>
      <c r="G120" s="46"/>
      <c r="H120" s="46"/>
      <c r="I120" s="47"/>
      <c r="J120" s="48"/>
      <c r="K120" s="48"/>
      <c r="L120" s="63"/>
      <c r="M120" s="63"/>
      <c r="N120" s="28"/>
      <c r="O120" s="31"/>
      <c r="P120" s="44"/>
      <c r="Q120" s="26"/>
      <c r="R120" s="26"/>
      <c r="S120" s="37"/>
      <c r="T120" s="29"/>
      <c r="U120" s="29"/>
    </row>
    <row r="121" spans="1:22" x14ac:dyDescent="0.25">
      <c r="A121" s="45"/>
      <c r="C121" s="37"/>
      <c r="D121" s="37"/>
      <c r="E121" s="37"/>
      <c r="F121" s="46"/>
      <c r="G121" s="46"/>
      <c r="H121" s="46"/>
      <c r="I121" s="47"/>
      <c r="J121" s="48"/>
      <c r="K121" s="48"/>
      <c r="L121" s="63"/>
      <c r="M121" s="63"/>
      <c r="N121" s="28"/>
      <c r="O121" s="31"/>
      <c r="P121" s="44"/>
      <c r="Q121" s="26"/>
      <c r="R121" s="26"/>
      <c r="S121" s="37"/>
      <c r="T121" s="29"/>
      <c r="U121" s="29"/>
    </row>
    <row r="122" spans="1:22" x14ac:dyDescent="0.25">
      <c r="A122" s="45"/>
      <c r="C122" s="37"/>
      <c r="D122" s="37"/>
      <c r="E122" s="37"/>
      <c r="F122" s="46"/>
      <c r="G122" s="46"/>
      <c r="H122" s="46"/>
      <c r="I122" s="47"/>
      <c r="J122" s="48"/>
      <c r="K122" s="48"/>
      <c r="L122" s="63"/>
      <c r="M122" s="63"/>
      <c r="N122" s="28"/>
      <c r="O122" s="31"/>
      <c r="P122" s="44"/>
      <c r="Q122" s="26"/>
      <c r="R122" s="26"/>
      <c r="S122" s="37"/>
      <c r="T122" s="29"/>
      <c r="U122" s="29"/>
    </row>
    <row r="123" spans="1:22" s="29" customFormat="1" x14ac:dyDescent="0.25">
      <c r="A123" s="45"/>
      <c r="C123" s="37"/>
      <c r="D123" s="37"/>
      <c r="E123" s="37"/>
      <c r="F123" s="46"/>
      <c r="G123" s="46"/>
      <c r="H123" s="46"/>
      <c r="I123" s="47"/>
      <c r="J123" s="48"/>
      <c r="K123" s="48"/>
      <c r="L123" s="63"/>
      <c r="M123" s="63"/>
      <c r="N123" s="28"/>
      <c r="O123" s="31"/>
      <c r="P123" s="44"/>
      <c r="Q123" s="26"/>
      <c r="R123" s="26"/>
      <c r="S123" s="37"/>
      <c r="V123" s="61"/>
    </row>
    <row r="124" spans="1:22" x14ac:dyDescent="0.25">
      <c r="A124" s="45"/>
      <c r="C124" s="37"/>
      <c r="D124" s="37"/>
      <c r="E124" s="37"/>
      <c r="F124" s="46"/>
      <c r="G124" s="46"/>
      <c r="H124" s="46"/>
      <c r="I124" s="47"/>
      <c r="J124" s="48"/>
      <c r="K124" s="48"/>
      <c r="L124" s="63"/>
      <c r="M124" s="63"/>
      <c r="N124" s="28"/>
      <c r="O124" s="31"/>
      <c r="P124" s="44"/>
      <c r="Q124" s="26"/>
      <c r="R124" s="26"/>
      <c r="S124" s="37"/>
      <c r="T124" s="29"/>
      <c r="U124" s="29"/>
    </row>
    <row r="125" spans="1:22" x14ac:dyDescent="0.25">
      <c r="A125" s="45"/>
      <c r="C125" s="37"/>
      <c r="D125" s="37"/>
      <c r="E125" s="37"/>
      <c r="F125" s="46"/>
      <c r="G125" s="46"/>
      <c r="H125" s="46"/>
      <c r="I125" s="47"/>
      <c r="J125" s="48"/>
      <c r="K125" s="48"/>
      <c r="L125" s="63"/>
      <c r="M125" s="63"/>
      <c r="N125" s="28"/>
      <c r="O125" s="31"/>
      <c r="P125" s="44"/>
      <c r="Q125" s="26"/>
      <c r="R125" s="26"/>
      <c r="S125" s="37"/>
      <c r="T125" s="29"/>
      <c r="U125" s="29"/>
    </row>
    <row r="126" spans="1:22" x14ac:dyDescent="0.25">
      <c r="A126" s="45"/>
      <c r="C126" s="37"/>
      <c r="D126" s="37"/>
      <c r="E126" s="37"/>
      <c r="F126" s="46"/>
      <c r="G126" s="46"/>
      <c r="H126" s="46"/>
      <c r="I126" s="47"/>
      <c r="J126" s="48"/>
      <c r="K126" s="48"/>
      <c r="L126" s="63"/>
      <c r="M126" s="63"/>
      <c r="N126" s="28"/>
      <c r="O126" s="31"/>
      <c r="P126" s="44"/>
      <c r="Q126" s="26"/>
      <c r="R126" s="26"/>
      <c r="S126" s="37"/>
      <c r="T126" s="29"/>
      <c r="U126" s="29"/>
    </row>
    <row r="127" spans="1:22" x14ac:dyDescent="0.25">
      <c r="A127" s="45"/>
      <c r="C127" s="37"/>
      <c r="D127" s="37"/>
      <c r="E127" s="37"/>
      <c r="F127" s="46"/>
      <c r="G127" s="46"/>
      <c r="H127" s="46"/>
      <c r="I127" s="47"/>
      <c r="J127" s="48"/>
      <c r="K127" s="48"/>
      <c r="L127" s="63"/>
      <c r="M127" s="63"/>
      <c r="N127" s="28"/>
      <c r="O127" s="31"/>
      <c r="P127" s="44"/>
      <c r="Q127" s="26"/>
      <c r="R127" s="26"/>
      <c r="S127" s="37"/>
      <c r="T127" s="29"/>
      <c r="U127" s="29"/>
    </row>
    <row r="128" spans="1:22" x14ac:dyDescent="0.25">
      <c r="A128" s="45"/>
      <c r="C128" s="37"/>
      <c r="D128" s="37"/>
      <c r="E128" s="37"/>
      <c r="F128" s="46"/>
      <c r="G128" s="46"/>
      <c r="H128" s="46"/>
      <c r="I128" s="47"/>
      <c r="J128" s="48"/>
      <c r="K128" s="48"/>
      <c r="L128" s="63"/>
      <c r="M128" s="63"/>
      <c r="N128" s="28"/>
      <c r="O128" s="31"/>
      <c r="P128" s="44"/>
      <c r="Q128" s="26"/>
      <c r="R128" s="26"/>
      <c r="S128" s="37"/>
      <c r="T128" s="29"/>
      <c r="U128" s="29"/>
    </row>
    <row r="129" spans="1:21" x14ac:dyDescent="0.25">
      <c r="A129" s="45"/>
      <c r="C129" s="37"/>
      <c r="D129" s="37"/>
      <c r="E129" s="37"/>
      <c r="F129" s="46"/>
      <c r="G129" s="46"/>
      <c r="H129" s="46"/>
      <c r="I129" s="47"/>
      <c r="J129" s="48"/>
      <c r="K129" s="48"/>
      <c r="L129" s="63"/>
      <c r="M129" s="63"/>
      <c r="N129" s="28"/>
      <c r="O129" s="31"/>
      <c r="P129" s="44"/>
      <c r="Q129" s="26"/>
      <c r="R129" s="26"/>
      <c r="S129" s="37"/>
      <c r="T129" s="29"/>
      <c r="U129" s="29"/>
    </row>
    <row r="130" spans="1:21" x14ac:dyDescent="0.25">
      <c r="A130" s="45"/>
      <c r="C130" s="37"/>
      <c r="D130" s="37"/>
      <c r="E130" s="37"/>
      <c r="F130" s="46"/>
      <c r="G130" s="46"/>
      <c r="H130" s="46"/>
      <c r="I130" s="47"/>
      <c r="J130" s="48"/>
      <c r="K130" s="48"/>
      <c r="L130" s="63"/>
      <c r="M130" s="63"/>
      <c r="N130" s="28"/>
      <c r="O130" s="31"/>
      <c r="P130" s="44"/>
      <c r="Q130" s="26"/>
      <c r="R130" s="26"/>
      <c r="S130" s="37"/>
      <c r="T130" s="29"/>
      <c r="U130" s="29"/>
    </row>
    <row r="131" spans="1:21" x14ac:dyDescent="0.25">
      <c r="A131" s="45"/>
      <c r="C131" s="37"/>
      <c r="D131" s="37"/>
      <c r="E131" s="37"/>
      <c r="F131" s="46"/>
      <c r="G131" s="46"/>
      <c r="H131" s="46"/>
      <c r="I131" s="47"/>
      <c r="J131" s="48"/>
      <c r="K131" s="48"/>
      <c r="L131" s="63"/>
      <c r="M131" s="63"/>
      <c r="N131" s="28"/>
      <c r="O131" s="31"/>
      <c r="P131" s="44"/>
      <c r="Q131" s="26"/>
      <c r="R131" s="26"/>
      <c r="S131" s="37"/>
      <c r="T131" s="29"/>
      <c r="U131" s="29"/>
    </row>
    <row r="132" spans="1:21" x14ac:dyDescent="0.25">
      <c r="A132" s="45"/>
      <c r="C132" s="37"/>
      <c r="D132" s="37"/>
      <c r="E132" s="37"/>
      <c r="F132" s="46"/>
      <c r="G132" s="46"/>
      <c r="H132" s="46"/>
      <c r="I132" s="47"/>
      <c r="J132" s="48"/>
      <c r="K132" s="48"/>
      <c r="L132" s="63"/>
      <c r="M132" s="63"/>
      <c r="N132" s="28"/>
      <c r="O132" s="31"/>
      <c r="P132" s="44"/>
      <c r="Q132" s="26"/>
      <c r="R132" s="26"/>
      <c r="S132" s="37"/>
      <c r="T132" s="29"/>
      <c r="U132" s="29"/>
    </row>
    <row r="133" spans="1:21" x14ac:dyDescent="0.25">
      <c r="A133" s="45"/>
      <c r="C133" s="37"/>
      <c r="D133" s="37"/>
      <c r="E133" s="37"/>
      <c r="F133" s="46"/>
      <c r="G133" s="46"/>
      <c r="H133" s="46"/>
      <c r="I133" s="47"/>
      <c r="J133" s="48"/>
      <c r="K133" s="48"/>
      <c r="L133" s="63"/>
      <c r="M133" s="63"/>
      <c r="N133" s="28"/>
      <c r="O133" s="31"/>
      <c r="P133" s="44"/>
      <c r="Q133" s="26"/>
      <c r="R133" s="26"/>
      <c r="S133" s="37"/>
      <c r="T133" s="29"/>
      <c r="U133" s="29"/>
    </row>
    <row r="134" spans="1:21" x14ac:dyDescent="0.25">
      <c r="A134" s="45"/>
      <c r="C134" s="37"/>
      <c r="D134" s="37"/>
      <c r="E134" s="37"/>
      <c r="F134" s="46"/>
      <c r="G134" s="46"/>
      <c r="H134" s="46"/>
      <c r="I134" s="47"/>
      <c r="J134" s="48"/>
      <c r="K134" s="48"/>
      <c r="L134" s="63"/>
      <c r="M134" s="63"/>
      <c r="N134" s="28"/>
      <c r="O134" s="31"/>
      <c r="P134" s="44"/>
      <c r="Q134" s="26"/>
      <c r="R134" s="26"/>
      <c r="S134" s="37"/>
      <c r="T134" s="29"/>
      <c r="U134" s="29"/>
    </row>
    <row r="135" spans="1:21" x14ac:dyDescent="0.25">
      <c r="A135" s="45"/>
      <c r="C135" s="37"/>
      <c r="D135" s="37"/>
      <c r="E135" s="37"/>
      <c r="F135" s="46"/>
      <c r="G135" s="46"/>
      <c r="H135" s="46"/>
      <c r="I135" s="47"/>
      <c r="J135" s="48"/>
      <c r="K135" s="48"/>
      <c r="L135" s="63"/>
      <c r="M135" s="63"/>
      <c r="N135" s="28"/>
      <c r="O135" s="31"/>
      <c r="P135" s="44"/>
      <c r="Q135" s="26"/>
      <c r="R135" s="26"/>
      <c r="S135" s="37"/>
      <c r="T135" s="29"/>
      <c r="U135" s="29"/>
    </row>
    <row r="136" spans="1:21" x14ac:dyDescent="0.25">
      <c r="A136" s="45"/>
      <c r="C136" s="37"/>
      <c r="D136" s="37"/>
      <c r="E136" s="37"/>
      <c r="F136" s="46"/>
      <c r="G136" s="46"/>
      <c r="H136" s="46"/>
      <c r="I136" s="47"/>
      <c r="J136" s="48"/>
      <c r="K136" s="48"/>
      <c r="L136" s="63"/>
      <c r="M136" s="63"/>
      <c r="N136" s="28"/>
      <c r="O136" s="31"/>
      <c r="P136" s="44"/>
      <c r="Q136" s="26"/>
      <c r="R136" s="26"/>
      <c r="S136" s="37"/>
      <c r="T136" s="29"/>
      <c r="U136" s="29"/>
    </row>
    <row r="137" spans="1:21" x14ac:dyDescent="0.25">
      <c r="A137" s="49"/>
      <c r="C137" s="50"/>
      <c r="D137" s="50"/>
      <c r="E137" s="50"/>
      <c r="F137" s="51"/>
      <c r="G137" s="51"/>
      <c r="H137" s="51"/>
      <c r="I137" s="47"/>
      <c r="J137" s="48"/>
      <c r="K137" s="48"/>
      <c r="L137" s="63"/>
      <c r="M137" s="63"/>
      <c r="N137" s="55"/>
      <c r="O137" s="31"/>
      <c r="P137" s="57"/>
      <c r="Q137" s="58"/>
      <c r="R137" s="58"/>
      <c r="S137" s="50"/>
      <c r="T137" s="59"/>
      <c r="U137" s="59"/>
    </row>
    <row r="138" spans="1:21" s="29" customFormat="1" x14ac:dyDescent="0.25">
      <c r="A138" s="45"/>
      <c r="C138" s="37"/>
      <c r="D138" s="37"/>
      <c r="E138" s="37"/>
      <c r="F138" s="46"/>
      <c r="G138" s="46"/>
      <c r="H138" s="46"/>
      <c r="I138" s="47"/>
      <c r="J138" s="48"/>
      <c r="K138" s="48"/>
      <c r="L138" s="63"/>
      <c r="M138" s="63"/>
      <c r="N138" s="28"/>
      <c r="O138" s="31"/>
      <c r="P138" s="44"/>
      <c r="Q138" s="26"/>
      <c r="R138" s="26"/>
      <c r="S138" s="37"/>
    </row>
    <row r="139" spans="1:21" s="29" customFormat="1" x14ac:dyDescent="0.25">
      <c r="A139" s="45"/>
      <c r="C139" s="37"/>
      <c r="D139" s="37"/>
      <c r="E139" s="37"/>
      <c r="F139" s="46"/>
      <c r="G139" s="46"/>
      <c r="H139" s="46"/>
      <c r="I139" s="47"/>
      <c r="J139" s="48"/>
      <c r="K139" s="48"/>
      <c r="L139" s="63"/>
      <c r="M139" s="63"/>
      <c r="N139" s="28"/>
      <c r="O139" s="31"/>
      <c r="P139" s="44"/>
      <c r="Q139" s="26"/>
      <c r="R139" s="26"/>
      <c r="S139" s="37"/>
    </row>
    <row r="140" spans="1:21" s="29" customFormat="1" x14ac:dyDescent="0.25">
      <c r="A140" s="45"/>
      <c r="C140" s="37"/>
      <c r="D140" s="37"/>
      <c r="E140" s="37"/>
      <c r="F140" s="46"/>
      <c r="G140" s="46"/>
      <c r="H140" s="46"/>
      <c r="I140" s="47"/>
      <c r="J140" s="48"/>
      <c r="K140" s="48"/>
      <c r="L140" s="63"/>
      <c r="M140" s="63"/>
      <c r="N140" s="28"/>
      <c r="O140" s="31"/>
      <c r="P140" s="44"/>
      <c r="Q140" s="26"/>
      <c r="R140" s="26"/>
      <c r="S140" s="37"/>
    </row>
    <row r="141" spans="1:21" s="29" customFormat="1" x14ac:dyDescent="0.25">
      <c r="A141" s="45"/>
      <c r="C141" s="37"/>
      <c r="D141" s="37"/>
      <c r="E141" s="37"/>
      <c r="F141" s="46"/>
      <c r="G141" s="46"/>
      <c r="H141" s="46"/>
      <c r="I141" s="47"/>
      <c r="J141" s="48"/>
      <c r="K141" s="48"/>
      <c r="L141" s="63"/>
      <c r="M141" s="63"/>
      <c r="N141" s="28"/>
      <c r="O141" s="31"/>
      <c r="P141" s="44"/>
      <c r="Q141" s="26"/>
      <c r="R141" s="26"/>
      <c r="S141" s="37"/>
    </row>
    <row r="142" spans="1:21" s="29" customFormat="1" x14ac:dyDescent="0.25">
      <c r="A142" s="45"/>
      <c r="C142" s="37"/>
      <c r="D142" s="37"/>
      <c r="E142" s="37"/>
      <c r="F142" s="46"/>
      <c r="G142" s="46"/>
      <c r="H142" s="46"/>
      <c r="I142" s="47"/>
      <c r="J142" s="48"/>
      <c r="K142" s="48"/>
      <c r="L142" s="63"/>
      <c r="M142" s="63"/>
      <c r="N142" s="28"/>
      <c r="O142" s="31"/>
      <c r="P142" s="44"/>
      <c r="Q142" s="26"/>
      <c r="R142" s="26"/>
      <c r="S142" s="37"/>
    </row>
    <row r="143" spans="1:21" s="29" customFormat="1" x14ac:dyDescent="0.25">
      <c r="A143" s="45"/>
      <c r="C143" s="37"/>
      <c r="D143" s="37"/>
      <c r="E143" s="37"/>
      <c r="F143" s="46"/>
      <c r="G143" s="46"/>
      <c r="H143" s="46"/>
      <c r="I143" s="47"/>
      <c r="J143" s="48"/>
      <c r="K143" s="48"/>
      <c r="L143" s="63"/>
      <c r="M143" s="63"/>
      <c r="N143" s="28"/>
      <c r="O143" s="31"/>
      <c r="P143" s="44"/>
      <c r="Q143" s="26"/>
      <c r="R143" s="26"/>
      <c r="S143" s="37"/>
    </row>
    <row r="144" spans="1:21" s="29" customFormat="1" x14ac:dyDescent="0.25">
      <c r="A144" s="45"/>
      <c r="C144" s="37"/>
      <c r="D144" s="37"/>
      <c r="E144" s="37"/>
      <c r="F144" s="46"/>
      <c r="G144" s="46"/>
      <c r="H144" s="46"/>
      <c r="I144" s="47"/>
      <c r="J144" s="48"/>
      <c r="K144" s="48"/>
      <c r="L144" s="63"/>
      <c r="M144" s="63"/>
      <c r="N144" s="28"/>
      <c r="O144" s="31"/>
      <c r="P144" s="44"/>
      <c r="Q144" s="26"/>
      <c r="R144" s="26"/>
      <c r="S144" s="37"/>
    </row>
    <row r="145" spans="1:19" s="29" customFormat="1" x14ac:dyDescent="0.25">
      <c r="A145" s="45"/>
      <c r="C145" s="37"/>
      <c r="D145" s="37"/>
      <c r="E145" s="37"/>
      <c r="F145" s="46"/>
      <c r="G145" s="46"/>
      <c r="H145" s="46"/>
      <c r="I145" s="47"/>
      <c r="J145" s="48"/>
      <c r="K145" s="48"/>
      <c r="L145" s="63"/>
      <c r="M145" s="63"/>
      <c r="N145" s="28"/>
      <c r="O145" s="31"/>
      <c r="P145" s="44"/>
      <c r="Q145" s="26"/>
      <c r="R145" s="26"/>
      <c r="S145" s="37"/>
    </row>
    <row r="146" spans="1:19" s="29" customFormat="1" x14ac:dyDescent="0.25">
      <c r="A146" s="45"/>
      <c r="C146" s="37"/>
      <c r="D146" s="37"/>
      <c r="E146" s="37"/>
      <c r="F146" s="46"/>
      <c r="G146" s="46"/>
      <c r="H146" s="46"/>
      <c r="I146" s="47"/>
      <c r="J146" s="48"/>
      <c r="K146" s="48"/>
      <c r="L146" s="63"/>
      <c r="M146" s="63"/>
      <c r="N146" s="28"/>
      <c r="O146" s="31"/>
      <c r="P146" s="44"/>
      <c r="Q146" s="26"/>
      <c r="R146" s="26"/>
      <c r="S146" s="37"/>
    </row>
    <row r="147" spans="1:19" s="29" customFormat="1" x14ac:dyDescent="0.25">
      <c r="A147" s="45"/>
      <c r="C147" s="37"/>
      <c r="D147" s="37"/>
      <c r="E147" s="37"/>
      <c r="F147" s="46"/>
      <c r="G147" s="46"/>
      <c r="H147" s="46"/>
      <c r="I147" s="47"/>
      <c r="J147" s="48"/>
      <c r="K147" s="48"/>
      <c r="L147" s="63"/>
      <c r="M147" s="63"/>
      <c r="N147" s="28"/>
      <c r="O147" s="31"/>
      <c r="P147" s="44"/>
      <c r="Q147" s="26"/>
      <c r="R147" s="26"/>
      <c r="S147" s="37"/>
    </row>
    <row r="148" spans="1:19" s="29" customFormat="1" x14ac:dyDescent="0.25">
      <c r="A148" s="45"/>
      <c r="C148" s="37"/>
      <c r="D148" s="37"/>
      <c r="E148" s="37"/>
      <c r="F148" s="46"/>
      <c r="G148" s="46"/>
      <c r="H148" s="46"/>
      <c r="I148" s="47"/>
      <c r="J148" s="48"/>
      <c r="K148" s="48"/>
      <c r="L148" s="63"/>
      <c r="M148" s="63"/>
      <c r="N148" s="28"/>
      <c r="O148" s="31"/>
      <c r="P148" s="44"/>
      <c r="Q148" s="26"/>
      <c r="R148" s="26"/>
      <c r="S148" s="37"/>
    </row>
    <row r="149" spans="1:19" s="29" customFormat="1" x14ac:dyDescent="0.25">
      <c r="A149" s="45"/>
      <c r="C149" s="37"/>
      <c r="D149" s="37"/>
      <c r="E149" s="37"/>
      <c r="F149" s="46"/>
      <c r="G149" s="46"/>
      <c r="H149" s="46"/>
      <c r="I149" s="47"/>
      <c r="J149" s="48"/>
      <c r="K149" s="48"/>
      <c r="L149" s="63"/>
      <c r="M149" s="63"/>
      <c r="N149" s="28"/>
      <c r="O149" s="31"/>
      <c r="P149" s="44"/>
      <c r="Q149" s="26"/>
      <c r="R149" s="26"/>
      <c r="S149" s="37"/>
    </row>
    <row r="150" spans="1:19" s="29" customFormat="1" x14ac:dyDescent="0.25">
      <c r="A150" s="45"/>
      <c r="C150" s="37"/>
      <c r="D150" s="37"/>
      <c r="E150" s="37"/>
      <c r="F150" s="46"/>
      <c r="G150" s="46"/>
      <c r="H150" s="46"/>
      <c r="I150" s="47"/>
      <c r="J150" s="48"/>
      <c r="K150" s="48"/>
      <c r="L150" s="63"/>
      <c r="M150" s="63"/>
      <c r="N150" s="28"/>
      <c r="O150" s="31"/>
      <c r="P150" s="44"/>
      <c r="Q150" s="26"/>
      <c r="R150" s="26"/>
      <c r="S150" s="37"/>
    </row>
    <row r="151" spans="1:19" s="29" customFormat="1" x14ac:dyDescent="0.25">
      <c r="A151" s="45"/>
      <c r="C151" s="37"/>
      <c r="D151" s="37"/>
      <c r="E151" s="37"/>
      <c r="F151" s="46"/>
      <c r="G151" s="46"/>
      <c r="H151" s="46"/>
      <c r="I151" s="47"/>
      <c r="J151" s="48"/>
      <c r="K151" s="48"/>
      <c r="L151" s="63"/>
      <c r="M151" s="63"/>
      <c r="N151" s="28"/>
      <c r="O151" s="31"/>
      <c r="P151" s="44"/>
      <c r="Q151" s="26"/>
      <c r="R151" s="26"/>
      <c r="S151" s="37"/>
    </row>
    <row r="152" spans="1:19" s="29" customFormat="1" x14ac:dyDescent="0.25">
      <c r="A152" s="45"/>
      <c r="C152" s="37"/>
      <c r="D152" s="37"/>
      <c r="E152" s="37"/>
      <c r="F152" s="46"/>
      <c r="G152" s="46"/>
      <c r="H152" s="46"/>
      <c r="I152" s="47"/>
      <c r="J152" s="48"/>
      <c r="K152" s="48"/>
      <c r="L152" s="63"/>
      <c r="M152" s="63"/>
      <c r="N152" s="28"/>
      <c r="O152" s="31"/>
      <c r="P152" s="44"/>
      <c r="Q152" s="26"/>
      <c r="R152" s="26"/>
      <c r="S152" s="37"/>
    </row>
    <row r="153" spans="1:19" s="29" customFormat="1" x14ac:dyDescent="0.25">
      <c r="A153" s="45"/>
      <c r="C153" s="37"/>
      <c r="D153" s="37"/>
      <c r="E153" s="37"/>
      <c r="F153" s="46"/>
      <c r="G153" s="46"/>
      <c r="H153" s="46"/>
      <c r="I153" s="47"/>
      <c r="J153" s="48"/>
      <c r="K153" s="48"/>
      <c r="L153" s="63"/>
      <c r="M153" s="63"/>
      <c r="N153" s="28"/>
      <c r="O153" s="31"/>
      <c r="P153" s="44"/>
      <c r="Q153" s="26"/>
      <c r="R153" s="26"/>
      <c r="S153" s="37"/>
    </row>
    <row r="154" spans="1:19" s="29" customFormat="1" x14ac:dyDescent="0.25">
      <c r="A154" s="45"/>
      <c r="C154" s="37"/>
      <c r="D154" s="37"/>
      <c r="E154" s="37"/>
      <c r="F154" s="46"/>
      <c r="G154" s="46"/>
      <c r="H154" s="46"/>
      <c r="I154" s="47"/>
      <c r="J154" s="48"/>
      <c r="K154" s="48"/>
      <c r="L154" s="63"/>
      <c r="M154" s="63"/>
      <c r="N154" s="28"/>
      <c r="O154" s="31"/>
      <c r="P154" s="44"/>
      <c r="Q154" s="26"/>
      <c r="R154" s="26"/>
      <c r="S154" s="37"/>
    </row>
    <row r="155" spans="1:19" s="29" customFormat="1" x14ac:dyDescent="0.25">
      <c r="A155" s="45"/>
      <c r="C155" s="37"/>
      <c r="D155" s="37"/>
      <c r="E155" s="37"/>
      <c r="F155" s="46"/>
      <c r="G155" s="46"/>
      <c r="H155" s="46"/>
      <c r="I155" s="47"/>
      <c r="J155" s="48"/>
      <c r="K155" s="48"/>
      <c r="L155" s="63"/>
      <c r="M155" s="63"/>
      <c r="N155" s="28"/>
      <c r="O155" s="31"/>
      <c r="P155" s="44"/>
      <c r="Q155" s="26"/>
      <c r="R155" s="26"/>
      <c r="S155" s="37"/>
    </row>
    <row r="156" spans="1:19" s="29" customFormat="1" x14ac:dyDescent="0.25">
      <c r="A156" s="45"/>
      <c r="C156" s="37"/>
      <c r="D156" s="37"/>
      <c r="E156" s="37"/>
      <c r="F156" s="46"/>
      <c r="G156" s="46"/>
      <c r="H156" s="46"/>
      <c r="I156" s="47"/>
      <c r="J156" s="48"/>
      <c r="K156" s="48"/>
      <c r="L156" s="63"/>
      <c r="M156" s="63"/>
      <c r="N156" s="28"/>
      <c r="O156" s="31"/>
      <c r="P156" s="44"/>
      <c r="Q156" s="26"/>
      <c r="R156" s="26"/>
      <c r="S156" s="37"/>
    </row>
    <row r="157" spans="1:19" s="29" customFormat="1" x14ac:dyDescent="0.25">
      <c r="A157" s="45"/>
      <c r="C157" s="37"/>
      <c r="D157" s="37"/>
      <c r="E157" s="37"/>
      <c r="F157" s="46"/>
      <c r="G157" s="46"/>
      <c r="H157" s="46"/>
      <c r="I157" s="47"/>
      <c r="J157" s="48"/>
      <c r="K157" s="48"/>
      <c r="L157" s="63"/>
      <c r="M157" s="63"/>
      <c r="N157" s="28"/>
      <c r="O157" s="31"/>
      <c r="P157" s="44"/>
      <c r="Q157" s="26"/>
      <c r="R157" s="26"/>
      <c r="S157" s="37"/>
    </row>
    <row r="158" spans="1:19" s="29" customFormat="1" x14ac:dyDescent="0.25">
      <c r="A158" s="45"/>
      <c r="C158" s="37"/>
      <c r="D158" s="37"/>
      <c r="E158" s="37"/>
      <c r="F158" s="46"/>
      <c r="G158" s="46"/>
      <c r="H158" s="46"/>
      <c r="I158" s="47"/>
      <c r="J158" s="48"/>
      <c r="K158" s="48"/>
      <c r="L158" s="63"/>
      <c r="M158" s="63"/>
      <c r="N158" s="28"/>
      <c r="O158" s="31"/>
      <c r="P158" s="44"/>
      <c r="Q158" s="26"/>
      <c r="R158" s="26"/>
      <c r="S158" s="37"/>
    </row>
    <row r="159" spans="1:19" s="29" customFormat="1" x14ac:dyDescent="0.25">
      <c r="A159" s="45"/>
      <c r="C159" s="37"/>
      <c r="D159" s="37"/>
      <c r="E159" s="37"/>
      <c r="F159" s="46"/>
      <c r="G159" s="46"/>
      <c r="H159" s="46"/>
      <c r="I159" s="47"/>
      <c r="J159" s="48"/>
      <c r="K159" s="48"/>
      <c r="L159" s="63"/>
      <c r="M159" s="63"/>
      <c r="N159" s="28"/>
      <c r="O159" s="31"/>
      <c r="P159" s="44"/>
      <c r="Q159" s="26"/>
      <c r="R159" s="26"/>
      <c r="S159" s="37"/>
    </row>
    <row r="160" spans="1:19" s="29" customFormat="1" x14ac:dyDescent="0.25">
      <c r="A160" s="45"/>
      <c r="C160" s="37"/>
      <c r="D160" s="37"/>
      <c r="E160" s="37"/>
      <c r="F160" s="46"/>
      <c r="G160" s="46"/>
      <c r="H160" s="46"/>
      <c r="I160" s="47"/>
      <c r="J160" s="48"/>
      <c r="K160" s="48"/>
      <c r="L160" s="63"/>
      <c r="M160" s="63"/>
      <c r="N160" s="28"/>
      <c r="O160" s="31"/>
      <c r="P160" s="44"/>
      <c r="Q160" s="26"/>
      <c r="R160" s="26"/>
      <c r="S160" s="37"/>
    </row>
    <row r="161" spans="1:19" s="29" customFormat="1" x14ac:dyDescent="0.25">
      <c r="A161" s="45"/>
      <c r="C161" s="37"/>
      <c r="D161" s="37"/>
      <c r="E161" s="37"/>
      <c r="F161" s="46"/>
      <c r="G161" s="46"/>
      <c r="H161" s="46"/>
      <c r="I161" s="47"/>
      <c r="J161" s="48"/>
      <c r="K161" s="48"/>
      <c r="L161" s="63"/>
      <c r="M161" s="63"/>
      <c r="N161" s="28"/>
      <c r="O161" s="31"/>
      <c r="P161" s="44"/>
      <c r="Q161" s="26"/>
      <c r="R161" s="26"/>
      <c r="S161" s="37"/>
    </row>
    <row r="162" spans="1:19" s="29" customFormat="1" x14ac:dyDescent="0.25">
      <c r="A162" s="45"/>
      <c r="C162" s="37"/>
      <c r="D162" s="37"/>
      <c r="E162" s="37"/>
      <c r="F162" s="46"/>
      <c r="G162" s="46"/>
      <c r="H162" s="46"/>
      <c r="I162" s="47"/>
      <c r="J162" s="48"/>
      <c r="K162" s="48"/>
      <c r="L162" s="63"/>
      <c r="M162" s="63"/>
      <c r="N162" s="28"/>
      <c r="O162" s="31"/>
      <c r="P162" s="44"/>
      <c r="Q162" s="26"/>
      <c r="R162" s="26"/>
      <c r="S162" s="37"/>
    </row>
    <row r="163" spans="1:19" s="29" customFormat="1" x14ac:dyDescent="0.25">
      <c r="A163" s="45"/>
      <c r="C163" s="37"/>
      <c r="D163" s="37"/>
      <c r="E163" s="37"/>
      <c r="F163" s="46"/>
      <c r="G163" s="46"/>
      <c r="H163" s="46"/>
      <c r="I163" s="47"/>
      <c r="J163" s="48"/>
      <c r="K163" s="48"/>
      <c r="L163" s="63"/>
      <c r="M163" s="63"/>
      <c r="N163" s="28"/>
      <c r="O163" s="31"/>
      <c r="P163" s="44"/>
      <c r="Q163" s="26"/>
      <c r="R163" s="26"/>
      <c r="S163" s="37"/>
    </row>
    <row r="164" spans="1:19" s="29" customFormat="1" x14ac:dyDescent="0.25">
      <c r="A164" s="45"/>
      <c r="C164" s="37"/>
      <c r="D164" s="37"/>
      <c r="E164" s="37"/>
      <c r="F164" s="46"/>
      <c r="G164" s="46"/>
      <c r="H164" s="46"/>
      <c r="I164" s="47"/>
      <c r="J164" s="48"/>
      <c r="K164" s="48"/>
      <c r="L164" s="63"/>
      <c r="M164" s="63"/>
      <c r="N164" s="28"/>
      <c r="O164" s="31"/>
      <c r="P164" s="44"/>
      <c r="Q164" s="26"/>
      <c r="R164" s="26"/>
      <c r="S164" s="37"/>
    </row>
    <row r="165" spans="1:19" s="29" customFormat="1" x14ac:dyDescent="0.25">
      <c r="A165" s="45"/>
      <c r="C165" s="37"/>
      <c r="D165" s="37"/>
      <c r="E165" s="37"/>
      <c r="F165" s="46"/>
      <c r="G165" s="46"/>
      <c r="H165" s="46"/>
      <c r="I165" s="47"/>
      <c r="J165" s="48"/>
      <c r="K165" s="48"/>
      <c r="L165" s="63"/>
      <c r="M165" s="63"/>
      <c r="N165" s="28"/>
      <c r="O165" s="31"/>
      <c r="P165" s="44"/>
      <c r="Q165" s="26"/>
      <c r="R165" s="26"/>
      <c r="S165" s="37"/>
    </row>
    <row r="166" spans="1:19" s="29" customFormat="1" x14ac:dyDescent="0.25">
      <c r="A166" s="45"/>
      <c r="C166" s="37"/>
      <c r="D166" s="37"/>
      <c r="E166" s="37"/>
      <c r="F166" s="46"/>
      <c r="G166" s="46"/>
      <c r="H166" s="46"/>
      <c r="I166" s="47"/>
      <c r="J166" s="48"/>
      <c r="K166" s="48"/>
      <c r="L166" s="63"/>
      <c r="M166" s="63"/>
      <c r="N166" s="28"/>
      <c r="O166" s="31"/>
      <c r="P166" s="44"/>
      <c r="Q166" s="26"/>
      <c r="R166" s="26"/>
      <c r="S166" s="37"/>
    </row>
    <row r="167" spans="1:19" s="29" customFormat="1" x14ac:dyDescent="0.25">
      <c r="A167" s="45"/>
      <c r="C167" s="37"/>
      <c r="D167" s="37"/>
      <c r="E167" s="37"/>
      <c r="F167" s="46"/>
      <c r="G167" s="46"/>
      <c r="H167" s="46"/>
      <c r="I167" s="47"/>
      <c r="J167" s="48"/>
      <c r="K167" s="48"/>
      <c r="L167" s="63"/>
      <c r="M167" s="63"/>
      <c r="N167" s="28"/>
      <c r="O167" s="31"/>
      <c r="P167" s="44"/>
      <c r="Q167" s="26"/>
      <c r="R167" s="26"/>
      <c r="S167" s="37"/>
    </row>
    <row r="168" spans="1:19" s="29" customFormat="1" x14ac:dyDescent="0.25">
      <c r="A168" s="45"/>
      <c r="C168" s="37"/>
      <c r="D168" s="37"/>
      <c r="E168" s="37"/>
      <c r="F168" s="46"/>
      <c r="G168" s="46"/>
      <c r="H168" s="46"/>
      <c r="I168" s="47"/>
      <c r="J168" s="48"/>
      <c r="K168" s="48"/>
      <c r="L168" s="63"/>
      <c r="M168" s="63"/>
      <c r="N168" s="28"/>
      <c r="O168" s="31"/>
      <c r="P168" s="44"/>
      <c r="Q168" s="26"/>
      <c r="R168" s="26"/>
      <c r="S168" s="37"/>
    </row>
    <row r="169" spans="1:19" s="29" customFormat="1" x14ac:dyDescent="0.25">
      <c r="A169" s="45"/>
      <c r="C169" s="37"/>
      <c r="D169" s="37"/>
      <c r="E169" s="37"/>
      <c r="F169" s="46"/>
      <c r="G169" s="46"/>
      <c r="H169" s="46"/>
      <c r="I169" s="47"/>
      <c r="J169" s="48"/>
      <c r="K169" s="48"/>
      <c r="L169" s="63"/>
      <c r="M169" s="63"/>
      <c r="N169" s="28"/>
      <c r="O169" s="31"/>
      <c r="P169" s="44"/>
      <c r="Q169" s="26"/>
      <c r="R169" s="26"/>
      <c r="S169" s="37"/>
    </row>
    <row r="170" spans="1:19" s="29" customFormat="1" x14ac:dyDescent="0.25">
      <c r="A170" s="45"/>
      <c r="C170" s="37"/>
      <c r="D170" s="37"/>
      <c r="E170" s="37"/>
      <c r="F170" s="46"/>
      <c r="G170" s="46"/>
      <c r="H170" s="46"/>
      <c r="I170" s="47"/>
      <c r="J170" s="48"/>
      <c r="K170" s="48"/>
      <c r="L170" s="63"/>
      <c r="M170" s="63"/>
      <c r="N170" s="28"/>
      <c r="O170" s="31"/>
      <c r="P170" s="44"/>
      <c r="Q170" s="26"/>
      <c r="R170" s="26"/>
      <c r="S170" s="37"/>
    </row>
    <row r="171" spans="1:19" s="29" customFormat="1" x14ac:dyDescent="0.25">
      <c r="A171" s="45"/>
      <c r="C171" s="37"/>
      <c r="D171" s="37"/>
      <c r="E171" s="37"/>
      <c r="F171" s="46"/>
      <c r="G171" s="46"/>
      <c r="H171" s="46"/>
      <c r="I171" s="47"/>
      <c r="J171" s="48"/>
      <c r="K171" s="48"/>
      <c r="L171" s="63"/>
      <c r="M171" s="63"/>
      <c r="N171" s="28"/>
      <c r="O171" s="31"/>
      <c r="P171" s="44"/>
      <c r="Q171" s="26"/>
      <c r="R171" s="26"/>
      <c r="S171" s="37"/>
    </row>
    <row r="172" spans="1:19" s="29" customFormat="1" x14ac:dyDescent="0.25">
      <c r="A172" s="45"/>
      <c r="C172" s="37"/>
      <c r="D172" s="37"/>
      <c r="E172" s="37"/>
      <c r="F172" s="46"/>
      <c r="G172" s="46"/>
      <c r="H172" s="46"/>
      <c r="I172" s="47"/>
      <c r="J172" s="48"/>
      <c r="K172" s="48"/>
      <c r="L172" s="63"/>
      <c r="M172" s="63"/>
      <c r="N172" s="28"/>
      <c r="O172" s="31"/>
      <c r="P172" s="44"/>
      <c r="Q172" s="26"/>
      <c r="R172" s="26"/>
      <c r="S172" s="37"/>
    </row>
    <row r="173" spans="1:19" s="29" customFormat="1" x14ac:dyDescent="0.25">
      <c r="A173" s="45"/>
      <c r="C173" s="37"/>
      <c r="D173" s="37"/>
      <c r="E173" s="37"/>
      <c r="F173" s="46"/>
      <c r="G173" s="46"/>
      <c r="H173" s="46"/>
      <c r="I173" s="47"/>
      <c r="J173" s="48"/>
      <c r="K173" s="48"/>
      <c r="L173" s="63"/>
      <c r="M173" s="63"/>
      <c r="N173" s="28"/>
      <c r="O173" s="31"/>
      <c r="P173" s="44"/>
      <c r="Q173" s="26"/>
      <c r="R173" s="26"/>
      <c r="S173" s="37"/>
    </row>
    <row r="174" spans="1:19" s="29" customFormat="1" x14ac:dyDescent="0.25">
      <c r="A174" s="45"/>
      <c r="C174" s="37"/>
      <c r="D174" s="37"/>
      <c r="E174" s="37"/>
      <c r="F174" s="46"/>
      <c r="G174" s="46"/>
      <c r="H174" s="46"/>
      <c r="I174" s="47"/>
      <c r="J174" s="48"/>
      <c r="K174" s="48"/>
      <c r="L174" s="63"/>
      <c r="M174" s="63"/>
      <c r="N174" s="28"/>
      <c r="O174" s="31"/>
      <c r="P174" s="44"/>
      <c r="Q174" s="26"/>
      <c r="R174" s="26"/>
      <c r="S174" s="37"/>
    </row>
    <row r="175" spans="1:19" s="29" customFormat="1" x14ac:dyDescent="0.25">
      <c r="A175" s="45"/>
      <c r="C175" s="37"/>
      <c r="D175" s="37"/>
      <c r="E175" s="37"/>
      <c r="F175" s="46"/>
      <c r="G175" s="46"/>
      <c r="H175" s="46"/>
      <c r="I175" s="47"/>
      <c r="J175" s="48"/>
      <c r="K175" s="48"/>
      <c r="L175" s="63"/>
      <c r="M175" s="63"/>
      <c r="N175" s="28"/>
      <c r="O175" s="31"/>
      <c r="P175" s="44"/>
      <c r="Q175" s="26"/>
      <c r="R175" s="26"/>
      <c r="S175" s="37"/>
    </row>
    <row r="176" spans="1:19" s="29" customFormat="1" x14ac:dyDescent="0.25">
      <c r="A176" s="45"/>
      <c r="C176" s="37"/>
      <c r="D176" s="37"/>
      <c r="E176" s="37"/>
      <c r="F176" s="46"/>
      <c r="G176" s="46"/>
      <c r="H176" s="46"/>
      <c r="I176" s="47"/>
      <c r="J176" s="48"/>
      <c r="K176" s="48"/>
      <c r="L176" s="63"/>
      <c r="M176" s="63"/>
      <c r="N176" s="28"/>
      <c r="O176" s="31"/>
      <c r="P176" s="44"/>
      <c r="Q176" s="26"/>
      <c r="R176" s="26"/>
      <c r="S176" s="37"/>
    </row>
    <row r="177" spans="1:19" s="29" customFormat="1" x14ac:dyDescent="0.25">
      <c r="A177" s="45"/>
      <c r="C177" s="37"/>
      <c r="D177" s="37"/>
      <c r="E177" s="37"/>
      <c r="F177" s="46"/>
      <c r="G177" s="46"/>
      <c r="H177" s="46"/>
      <c r="I177" s="47"/>
      <c r="J177" s="48"/>
      <c r="K177" s="48"/>
      <c r="L177" s="63"/>
      <c r="M177" s="63"/>
      <c r="N177" s="28"/>
      <c r="O177" s="31"/>
      <c r="P177" s="44"/>
      <c r="Q177" s="26"/>
      <c r="R177" s="26"/>
      <c r="S177" s="37"/>
    </row>
    <row r="178" spans="1:19" s="29" customFormat="1" x14ac:dyDescent="0.25">
      <c r="A178" s="45"/>
      <c r="C178" s="37"/>
      <c r="D178" s="37"/>
      <c r="E178" s="37"/>
      <c r="F178" s="46"/>
      <c r="G178" s="46"/>
      <c r="H178" s="46"/>
      <c r="I178" s="47"/>
      <c r="J178" s="48"/>
      <c r="K178" s="48"/>
      <c r="L178" s="63"/>
      <c r="M178" s="63"/>
      <c r="N178" s="28"/>
      <c r="O178" s="31"/>
      <c r="P178" s="44"/>
      <c r="Q178" s="26"/>
      <c r="R178" s="26"/>
      <c r="S178" s="37"/>
    </row>
    <row r="179" spans="1:19" s="29" customFormat="1" x14ac:dyDescent="0.25">
      <c r="A179" s="45"/>
      <c r="C179" s="37"/>
      <c r="D179" s="37"/>
      <c r="E179" s="37"/>
      <c r="F179" s="46"/>
      <c r="G179" s="46"/>
      <c r="H179" s="46"/>
      <c r="I179" s="47"/>
      <c r="J179" s="48"/>
      <c r="K179" s="48"/>
      <c r="L179" s="63"/>
      <c r="M179" s="63"/>
      <c r="N179" s="28"/>
      <c r="O179" s="31"/>
      <c r="P179" s="44"/>
      <c r="Q179" s="26"/>
      <c r="R179" s="26"/>
      <c r="S179" s="37"/>
    </row>
    <row r="180" spans="1:19" s="29" customFormat="1" x14ac:dyDescent="0.25">
      <c r="A180" s="45"/>
      <c r="C180" s="37"/>
      <c r="D180" s="37"/>
      <c r="E180" s="37"/>
      <c r="F180" s="46"/>
      <c r="G180" s="46"/>
      <c r="H180" s="46"/>
      <c r="I180" s="47"/>
      <c r="J180" s="48"/>
      <c r="K180" s="48"/>
      <c r="L180" s="63"/>
      <c r="M180" s="63"/>
      <c r="N180" s="28"/>
      <c r="O180" s="31"/>
      <c r="P180" s="44"/>
      <c r="Q180" s="26"/>
      <c r="R180" s="26"/>
      <c r="S180" s="37"/>
    </row>
    <row r="181" spans="1:19" s="29" customFormat="1" x14ac:dyDescent="0.25">
      <c r="A181" s="45"/>
      <c r="C181" s="37"/>
      <c r="D181" s="37"/>
      <c r="E181" s="37"/>
      <c r="F181" s="46"/>
      <c r="G181" s="46"/>
      <c r="H181" s="46"/>
      <c r="I181" s="47"/>
      <c r="J181" s="48"/>
      <c r="K181" s="48"/>
      <c r="L181" s="63"/>
      <c r="M181" s="63"/>
      <c r="N181" s="28"/>
      <c r="O181" s="31"/>
      <c r="P181" s="44"/>
      <c r="Q181" s="26"/>
      <c r="R181" s="26"/>
      <c r="S181" s="37"/>
    </row>
    <row r="182" spans="1:19" s="29" customFormat="1" x14ac:dyDescent="0.25">
      <c r="A182" s="45"/>
      <c r="C182" s="37"/>
      <c r="D182" s="37"/>
      <c r="E182" s="37"/>
      <c r="F182" s="46"/>
      <c r="G182" s="46"/>
      <c r="H182" s="46"/>
      <c r="I182" s="47"/>
      <c r="J182" s="48"/>
      <c r="K182" s="48"/>
      <c r="L182" s="63"/>
      <c r="M182" s="63"/>
      <c r="N182" s="28"/>
      <c r="O182" s="31"/>
      <c r="P182" s="44"/>
      <c r="Q182" s="26"/>
      <c r="R182" s="26"/>
      <c r="S182" s="37"/>
    </row>
    <row r="183" spans="1:19" s="29" customFormat="1" x14ac:dyDescent="0.25">
      <c r="A183" s="45"/>
      <c r="C183" s="37"/>
      <c r="D183" s="37"/>
      <c r="E183" s="37"/>
      <c r="F183" s="46"/>
      <c r="G183" s="46"/>
      <c r="H183" s="46"/>
      <c r="I183" s="47"/>
      <c r="J183" s="48"/>
      <c r="K183" s="48"/>
      <c r="L183" s="63"/>
      <c r="M183" s="63"/>
      <c r="N183" s="28"/>
      <c r="O183" s="31"/>
      <c r="P183" s="44"/>
      <c r="Q183" s="26"/>
      <c r="R183" s="26"/>
      <c r="S183" s="37"/>
    </row>
    <row r="184" spans="1:19" s="29" customFormat="1" x14ac:dyDescent="0.25">
      <c r="A184" s="45"/>
      <c r="C184" s="37"/>
      <c r="D184" s="37"/>
      <c r="E184" s="37"/>
      <c r="F184" s="46"/>
      <c r="G184" s="46"/>
      <c r="H184" s="46"/>
      <c r="I184" s="47"/>
      <c r="J184" s="48"/>
      <c r="K184" s="48"/>
      <c r="L184" s="63"/>
      <c r="M184" s="63"/>
      <c r="N184" s="28"/>
      <c r="O184" s="31"/>
      <c r="P184" s="44"/>
      <c r="Q184" s="26"/>
      <c r="R184" s="26"/>
      <c r="S184" s="37"/>
    </row>
    <row r="185" spans="1:19" s="29" customFormat="1" x14ac:dyDescent="0.25">
      <c r="A185" s="45"/>
      <c r="C185" s="37"/>
      <c r="D185" s="37"/>
      <c r="E185" s="37"/>
      <c r="F185" s="46"/>
      <c r="G185" s="46"/>
      <c r="H185" s="46"/>
      <c r="I185" s="47"/>
      <c r="J185" s="48"/>
      <c r="K185" s="48"/>
      <c r="L185" s="63"/>
      <c r="M185" s="63"/>
      <c r="N185" s="28"/>
      <c r="O185" s="31"/>
      <c r="P185" s="44"/>
      <c r="Q185" s="26"/>
      <c r="R185" s="26"/>
      <c r="S185" s="37"/>
    </row>
    <row r="186" spans="1:19" s="29" customFormat="1" x14ac:dyDescent="0.25">
      <c r="A186" s="45"/>
      <c r="C186" s="37"/>
      <c r="D186" s="37"/>
      <c r="E186" s="37"/>
      <c r="F186" s="46"/>
      <c r="G186" s="46"/>
      <c r="H186" s="46"/>
      <c r="I186" s="47"/>
      <c r="J186" s="48"/>
      <c r="K186" s="48"/>
      <c r="L186" s="63"/>
      <c r="M186" s="63"/>
      <c r="N186" s="28"/>
      <c r="O186" s="31"/>
      <c r="P186" s="44"/>
      <c r="Q186" s="26"/>
      <c r="R186" s="26"/>
      <c r="S186" s="37"/>
    </row>
    <row r="187" spans="1:19" s="29" customFormat="1" x14ac:dyDescent="0.25">
      <c r="A187" s="45"/>
      <c r="C187" s="37"/>
      <c r="D187" s="37"/>
      <c r="E187" s="37"/>
      <c r="F187" s="46"/>
      <c r="G187" s="46"/>
      <c r="H187" s="46"/>
      <c r="I187" s="47"/>
      <c r="J187" s="48"/>
      <c r="K187" s="48"/>
      <c r="L187" s="63"/>
      <c r="M187" s="63"/>
      <c r="N187" s="28"/>
      <c r="O187" s="31"/>
      <c r="P187" s="44"/>
      <c r="Q187" s="26"/>
      <c r="R187" s="26"/>
      <c r="S187" s="37"/>
    </row>
    <row r="188" spans="1:19" s="29" customFormat="1" x14ac:dyDescent="0.25">
      <c r="A188" s="45"/>
      <c r="C188" s="37"/>
      <c r="D188" s="37"/>
      <c r="E188" s="37"/>
      <c r="F188" s="46"/>
      <c r="G188" s="46"/>
      <c r="H188" s="46"/>
      <c r="I188" s="47"/>
      <c r="J188" s="48"/>
      <c r="K188" s="48"/>
      <c r="L188" s="63"/>
      <c r="M188" s="63"/>
      <c r="N188" s="28"/>
      <c r="O188" s="31"/>
      <c r="P188" s="44"/>
      <c r="Q188" s="26"/>
      <c r="R188" s="26"/>
      <c r="S188" s="37"/>
    </row>
    <row r="189" spans="1:19" s="29" customFormat="1" x14ac:dyDescent="0.25">
      <c r="A189" s="45"/>
      <c r="C189" s="37"/>
      <c r="D189" s="37"/>
      <c r="E189" s="37"/>
      <c r="F189" s="46"/>
      <c r="G189" s="46"/>
      <c r="H189" s="46"/>
      <c r="I189" s="47"/>
      <c r="J189" s="48"/>
      <c r="K189" s="48"/>
      <c r="L189" s="63"/>
      <c r="M189" s="63"/>
      <c r="N189" s="28"/>
      <c r="O189" s="31"/>
      <c r="P189" s="44"/>
      <c r="Q189" s="26"/>
      <c r="R189" s="26"/>
      <c r="S189" s="37"/>
    </row>
    <row r="190" spans="1:19" s="29" customFormat="1" x14ac:dyDescent="0.25">
      <c r="A190" s="45"/>
      <c r="C190" s="37"/>
      <c r="D190" s="37"/>
      <c r="E190" s="37"/>
      <c r="F190" s="46"/>
      <c r="G190" s="46"/>
      <c r="H190" s="46"/>
      <c r="I190" s="47"/>
      <c r="J190" s="48"/>
      <c r="K190" s="48"/>
      <c r="L190" s="63"/>
      <c r="M190" s="63"/>
      <c r="N190" s="28"/>
      <c r="O190" s="31"/>
      <c r="P190" s="44"/>
      <c r="Q190" s="26"/>
      <c r="R190" s="26"/>
      <c r="S190" s="37"/>
    </row>
    <row r="191" spans="1:19" s="29" customFormat="1" x14ac:dyDescent="0.25">
      <c r="A191" s="45"/>
      <c r="C191" s="37"/>
      <c r="D191" s="37"/>
      <c r="E191" s="37"/>
      <c r="F191" s="46"/>
      <c r="G191" s="46"/>
      <c r="H191" s="46"/>
      <c r="I191" s="47"/>
      <c r="J191" s="48"/>
      <c r="K191" s="48"/>
      <c r="L191" s="63"/>
      <c r="M191" s="63"/>
      <c r="N191" s="28"/>
      <c r="O191" s="31"/>
      <c r="P191" s="44"/>
      <c r="Q191" s="26"/>
      <c r="R191" s="26"/>
      <c r="S191" s="37"/>
    </row>
    <row r="192" spans="1:19" s="29" customFormat="1" x14ac:dyDescent="0.25">
      <c r="A192" s="45"/>
      <c r="C192" s="37"/>
      <c r="D192" s="37"/>
      <c r="E192" s="37"/>
      <c r="F192" s="46"/>
      <c r="G192" s="46"/>
      <c r="H192" s="46"/>
      <c r="I192" s="47"/>
      <c r="J192" s="48"/>
      <c r="K192" s="48"/>
      <c r="L192" s="63"/>
      <c r="M192" s="63"/>
      <c r="N192" s="28"/>
      <c r="O192" s="31"/>
      <c r="P192" s="44"/>
      <c r="Q192" s="26"/>
      <c r="R192" s="26"/>
      <c r="S192" s="37"/>
    </row>
    <row r="193" spans="1:19" s="29" customFormat="1" x14ac:dyDescent="0.25">
      <c r="A193" s="45"/>
      <c r="C193" s="37"/>
      <c r="D193" s="37"/>
      <c r="E193" s="37"/>
      <c r="F193" s="46"/>
      <c r="G193" s="46"/>
      <c r="H193" s="46"/>
      <c r="I193" s="47"/>
      <c r="J193" s="48"/>
      <c r="K193" s="48"/>
      <c r="L193" s="63"/>
      <c r="M193" s="63"/>
      <c r="N193" s="28"/>
      <c r="O193" s="31"/>
      <c r="P193" s="44"/>
      <c r="Q193" s="26"/>
      <c r="R193" s="26"/>
      <c r="S193" s="37"/>
    </row>
    <row r="194" spans="1:19" s="29" customFormat="1" x14ac:dyDescent="0.25">
      <c r="A194" s="45"/>
      <c r="C194" s="37"/>
      <c r="D194" s="37"/>
      <c r="E194" s="37"/>
      <c r="F194" s="46"/>
      <c r="G194" s="46"/>
      <c r="H194" s="46"/>
      <c r="I194" s="47"/>
      <c r="J194" s="48"/>
      <c r="K194" s="48"/>
      <c r="L194" s="63"/>
      <c r="M194" s="63"/>
      <c r="N194" s="28"/>
      <c r="O194" s="31"/>
      <c r="P194" s="44"/>
      <c r="Q194" s="26"/>
      <c r="R194" s="26"/>
      <c r="S194" s="37"/>
    </row>
    <row r="195" spans="1:19" s="29" customFormat="1" x14ac:dyDescent="0.25">
      <c r="A195" s="45"/>
      <c r="C195" s="37"/>
      <c r="D195" s="37"/>
      <c r="E195" s="37"/>
      <c r="F195" s="46"/>
      <c r="G195" s="46"/>
      <c r="H195" s="46"/>
      <c r="I195" s="47"/>
      <c r="J195" s="48"/>
      <c r="K195" s="48"/>
      <c r="L195" s="63"/>
      <c r="M195" s="63"/>
      <c r="N195" s="28"/>
      <c r="O195" s="31"/>
      <c r="P195" s="44"/>
      <c r="Q195" s="26"/>
      <c r="R195" s="26"/>
      <c r="S195" s="37"/>
    </row>
    <row r="196" spans="1:19" s="29" customFormat="1" x14ac:dyDescent="0.25">
      <c r="A196" s="45"/>
      <c r="C196" s="37"/>
      <c r="D196" s="37"/>
      <c r="E196" s="37"/>
      <c r="F196" s="46"/>
      <c r="G196" s="46"/>
      <c r="H196" s="46"/>
      <c r="I196" s="47"/>
      <c r="J196" s="48"/>
      <c r="K196" s="48"/>
      <c r="L196" s="63"/>
      <c r="M196" s="63"/>
      <c r="N196" s="28"/>
      <c r="O196" s="31"/>
      <c r="P196" s="44"/>
      <c r="Q196" s="26"/>
      <c r="R196" s="26"/>
      <c r="S196" s="37"/>
    </row>
    <row r="197" spans="1:19" s="29" customFormat="1" x14ac:dyDescent="0.25">
      <c r="A197" s="45"/>
      <c r="C197" s="37"/>
      <c r="D197" s="37"/>
      <c r="E197" s="37"/>
      <c r="F197" s="46"/>
      <c r="G197" s="46"/>
      <c r="H197" s="46"/>
      <c r="I197" s="47"/>
      <c r="J197" s="48"/>
      <c r="K197" s="48"/>
      <c r="L197" s="63"/>
      <c r="M197" s="63"/>
      <c r="N197" s="28"/>
      <c r="O197" s="31"/>
      <c r="P197" s="44"/>
      <c r="Q197" s="26"/>
      <c r="R197" s="26"/>
      <c r="S197" s="37"/>
    </row>
    <row r="198" spans="1:19" s="29" customFormat="1" x14ac:dyDescent="0.25">
      <c r="A198" s="45"/>
      <c r="C198" s="37"/>
      <c r="D198" s="37"/>
      <c r="E198" s="37"/>
      <c r="F198" s="46"/>
      <c r="G198" s="46"/>
      <c r="H198" s="46"/>
      <c r="I198" s="47"/>
      <c r="J198" s="48"/>
      <c r="K198" s="48"/>
      <c r="L198" s="63"/>
      <c r="M198" s="63"/>
      <c r="N198" s="28"/>
      <c r="O198" s="31"/>
      <c r="P198" s="44"/>
      <c r="Q198" s="26"/>
      <c r="R198" s="26"/>
      <c r="S198" s="37"/>
    </row>
    <row r="199" spans="1:19" s="29" customFormat="1" x14ac:dyDescent="0.25">
      <c r="A199" s="45"/>
      <c r="C199" s="37"/>
      <c r="D199" s="37"/>
      <c r="E199" s="37"/>
      <c r="F199" s="46"/>
      <c r="G199" s="46"/>
      <c r="H199" s="46"/>
      <c r="I199" s="47"/>
      <c r="J199" s="48"/>
      <c r="K199" s="48"/>
      <c r="L199" s="63"/>
      <c r="M199" s="63"/>
      <c r="N199" s="28"/>
      <c r="O199" s="31"/>
      <c r="P199" s="44"/>
      <c r="Q199" s="26"/>
      <c r="R199" s="26"/>
      <c r="S199" s="37"/>
    </row>
    <row r="200" spans="1:19" s="29" customFormat="1" x14ac:dyDescent="0.25">
      <c r="A200" s="45"/>
      <c r="C200" s="37"/>
      <c r="D200" s="37"/>
      <c r="E200" s="37"/>
      <c r="F200" s="46"/>
      <c r="G200" s="46"/>
      <c r="H200" s="46"/>
      <c r="I200" s="47"/>
      <c r="J200" s="48"/>
      <c r="K200" s="48"/>
      <c r="L200" s="63"/>
      <c r="M200" s="63"/>
      <c r="N200" s="28"/>
      <c r="O200" s="31"/>
      <c r="P200" s="44"/>
      <c r="Q200" s="26"/>
      <c r="R200" s="26"/>
      <c r="S200" s="37"/>
    </row>
    <row r="201" spans="1:19" s="29" customFormat="1" x14ac:dyDescent="0.25">
      <c r="A201" s="45"/>
      <c r="C201" s="37"/>
      <c r="D201" s="37"/>
      <c r="E201" s="37"/>
      <c r="F201" s="46"/>
      <c r="G201" s="46"/>
      <c r="H201" s="46"/>
      <c r="I201" s="47"/>
      <c r="J201" s="48"/>
      <c r="K201" s="48"/>
      <c r="L201" s="63"/>
      <c r="M201" s="63"/>
      <c r="N201" s="28"/>
      <c r="O201" s="31"/>
      <c r="P201" s="44"/>
      <c r="Q201" s="26"/>
      <c r="R201" s="26"/>
      <c r="S201" s="37"/>
    </row>
    <row r="202" spans="1:19" s="29" customFormat="1" x14ac:dyDescent="0.25">
      <c r="A202" s="45"/>
      <c r="C202" s="37"/>
      <c r="D202" s="37"/>
      <c r="E202" s="37"/>
      <c r="F202" s="46"/>
      <c r="G202" s="46"/>
      <c r="H202" s="46"/>
      <c r="I202" s="47"/>
      <c r="J202" s="48"/>
      <c r="K202" s="48"/>
      <c r="L202" s="63"/>
      <c r="M202" s="63"/>
      <c r="N202" s="28"/>
      <c r="O202" s="31"/>
      <c r="P202" s="44"/>
      <c r="Q202" s="26"/>
      <c r="R202" s="26"/>
      <c r="S202" s="37"/>
    </row>
    <row r="203" spans="1:19" s="29" customFormat="1" x14ac:dyDescent="0.25">
      <c r="A203" s="45"/>
      <c r="C203" s="37"/>
      <c r="D203" s="37"/>
      <c r="E203" s="37"/>
      <c r="F203" s="46"/>
      <c r="G203" s="46"/>
      <c r="H203" s="46"/>
      <c r="I203" s="47"/>
      <c r="J203" s="48"/>
      <c r="K203" s="48"/>
      <c r="L203" s="63"/>
      <c r="M203" s="63"/>
      <c r="N203" s="28"/>
      <c r="O203" s="31"/>
      <c r="P203" s="44"/>
      <c r="Q203" s="26"/>
      <c r="R203" s="26"/>
      <c r="S203" s="37"/>
    </row>
    <row r="204" spans="1:19" s="29" customFormat="1" x14ac:dyDescent="0.25">
      <c r="A204" s="45"/>
      <c r="C204" s="37"/>
      <c r="D204" s="37"/>
      <c r="E204" s="37"/>
      <c r="F204" s="46"/>
      <c r="G204" s="46"/>
      <c r="H204" s="46"/>
      <c r="I204" s="47"/>
      <c r="J204" s="48"/>
      <c r="K204" s="48"/>
      <c r="L204" s="63"/>
      <c r="M204" s="63"/>
      <c r="N204" s="28"/>
      <c r="O204" s="31"/>
      <c r="P204" s="44"/>
      <c r="Q204" s="26"/>
      <c r="R204" s="26"/>
      <c r="S204" s="37"/>
    </row>
    <row r="205" spans="1:19" s="29" customFormat="1" x14ac:dyDescent="0.25">
      <c r="A205" s="45"/>
      <c r="C205" s="37"/>
      <c r="D205" s="37"/>
      <c r="E205" s="37"/>
      <c r="F205" s="46"/>
      <c r="G205" s="46"/>
      <c r="H205" s="46"/>
      <c r="I205" s="47"/>
      <c r="J205" s="48"/>
      <c r="K205" s="48"/>
      <c r="L205" s="63"/>
      <c r="M205" s="63"/>
      <c r="N205" s="28"/>
      <c r="O205" s="31"/>
      <c r="P205" s="44"/>
      <c r="Q205" s="26"/>
      <c r="R205" s="26"/>
      <c r="S205" s="37"/>
    </row>
    <row r="206" spans="1:19" s="29" customFormat="1" x14ac:dyDescent="0.25">
      <c r="A206" s="45"/>
      <c r="C206" s="37"/>
      <c r="D206" s="37"/>
      <c r="E206" s="37"/>
      <c r="F206" s="46"/>
      <c r="G206" s="46"/>
      <c r="H206" s="46"/>
      <c r="I206" s="47"/>
      <c r="J206" s="48"/>
      <c r="K206" s="48"/>
      <c r="L206" s="63"/>
      <c r="M206" s="63"/>
      <c r="N206" s="28"/>
      <c r="O206" s="31"/>
      <c r="P206" s="44"/>
      <c r="Q206" s="26"/>
      <c r="R206" s="26"/>
      <c r="S206" s="37"/>
    </row>
    <row r="207" spans="1:19" s="29" customFormat="1" x14ac:dyDescent="0.25">
      <c r="A207" s="45"/>
      <c r="C207" s="37"/>
      <c r="D207" s="37"/>
      <c r="E207" s="37"/>
      <c r="F207" s="46"/>
      <c r="G207" s="46"/>
      <c r="H207" s="46"/>
      <c r="I207" s="47"/>
      <c r="J207" s="48"/>
      <c r="K207" s="48"/>
      <c r="L207" s="63"/>
      <c r="M207" s="63"/>
      <c r="N207" s="28"/>
      <c r="O207" s="31"/>
      <c r="P207" s="44"/>
      <c r="Q207" s="26"/>
      <c r="R207" s="26"/>
      <c r="S207" s="37"/>
    </row>
    <row r="208" spans="1:19" s="29" customFormat="1" x14ac:dyDescent="0.25">
      <c r="A208" s="45"/>
      <c r="C208" s="37"/>
      <c r="D208" s="37"/>
      <c r="E208" s="37"/>
      <c r="F208" s="46"/>
      <c r="G208" s="46"/>
      <c r="H208" s="46"/>
      <c r="I208" s="47"/>
      <c r="J208" s="48"/>
      <c r="K208" s="48"/>
      <c r="L208" s="63"/>
      <c r="M208" s="63"/>
      <c r="N208" s="28"/>
      <c r="O208" s="31"/>
      <c r="P208" s="44"/>
      <c r="Q208" s="26"/>
      <c r="R208" s="26"/>
      <c r="S208" s="37"/>
    </row>
    <row r="209" spans="1:19" s="29" customFormat="1" x14ac:dyDescent="0.25">
      <c r="A209" s="45"/>
      <c r="C209" s="37"/>
      <c r="D209" s="37"/>
      <c r="E209" s="37"/>
      <c r="F209" s="46"/>
      <c r="G209" s="46"/>
      <c r="H209" s="46"/>
      <c r="I209" s="47"/>
      <c r="J209" s="48"/>
      <c r="K209" s="48"/>
      <c r="L209" s="63"/>
      <c r="M209" s="63"/>
      <c r="N209" s="28"/>
      <c r="O209" s="31"/>
      <c r="P209" s="44"/>
      <c r="Q209" s="26"/>
      <c r="R209" s="26"/>
      <c r="S209" s="37"/>
    </row>
    <row r="210" spans="1:19" s="29" customFormat="1" x14ac:dyDescent="0.25">
      <c r="A210" s="45"/>
      <c r="C210" s="37"/>
      <c r="D210" s="37"/>
      <c r="E210" s="37"/>
      <c r="F210" s="46"/>
      <c r="G210" s="46"/>
      <c r="H210" s="46"/>
      <c r="I210" s="47"/>
      <c r="J210" s="48"/>
      <c r="K210" s="48"/>
      <c r="L210" s="63"/>
      <c r="M210" s="63"/>
      <c r="N210" s="28"/>
      <c r="O210" s="31"/>
      <c r="P210" s="44"/>
      <c r="Q210" s="26"/>
      <c r="R210" s="26"/>
      <c r="S210" s="37"/>
    </row>
    <row r="211" spans="1:19" s="29" customFormat="1" x14ac:dyDescent="0.25">
      <c r="A211" s="45"/>
      <c r="C211" s="37"/>
      <c r="D211" s="37"/>
      <c r="E211" s="37"/>
      <c r="F211" s="46"/>
      <c r="G211" s="46"/>
      <c r="H211" s="46"/>
      <c r="I211" s="47"/>
      <c r="J211" s="48"/>
      <c r="K211" s="48"/>
      <c r="L211" s="63"/>
      <c r="M211" s="63"/>
      <c r="N211" s="28"/>
      <c r="O211" s="31"/>
      <c r="P211" s="44"/>
      <c r="Q211" s="26"/>
      <c r="R211" s="26"/>
      <c r="S211" s="37"/>
    </row>
    <row r="212" spans="1:19" s="29" customFormat="1" x14ac:dyDescent="0.25">
      <c r="A212" s="45"/>
      <c r="C212" s="37"/>
      <c r="D212" s="37"/>
      <c r="E212" s="37"/>
      <c r="F212" s="46"/>
      <c r="G212" s="46"/>
      <c r="H212" s="46"/>
      <c r="I212" s="47"/>
      <c r="J212" s="48"/>
      <c r="K212" s="48"/>
      <c r="L212" s="63"/>
      <c r="M212" s="63"/>
      <c r="N212" s="28"/>
      <c r="O212" s="31"/>
      <c r="P212" s="44"/>
      <c r="Q212" s="26"/>
      <c r="R212" s="26"/>
      <c r="S212" s="37"/>
    </row>
    <row r="213" spans="1:19" s="29" customFormat="1" x14ac:dyDescent="0.25">
      <c r="A213" s="45"/>
      <c r="C213" s="37"/>
      <c r="D213" s="37"/>
      <c r="E213" s="37"/>
      <c r="F213" s="46"/>
      <c r="G213" s="46"/>
      <c r="H213" s="46"/>
      <c r="I213" s="47"/>
      <c r="J213" s="48"/>
      <c r="K213" s="48"/>
      <c r="L213" s="63"/>
      <c r="M213" s="63"/>
      <c r="N213" s="28"/>
      <c r="O213" s="31"/>
      <c r="P213" s="44"/>
      <c r="Q213" s="26"/>
      <c r="R213" s="26"/>
      <c r="S213" s="37"/>
    </row>
    <row r="214" spans="1:19" s="29" customFormat="1" x14ac:dyDescent="0.25">
      <c r="A214" s="45"/>
      <c r="C214" s="37"/>
      <c r="D214" s="37"/>
      <c r="E214" s="37"/>
      <c r="F214" s="46"/>
      <c r="G214" s="46"/>
      <c r="H214" s="46"/>
      <c r="I214" s="47"/>
      <c r="J214" s="48"/>
      <c r="K214" s="48"/>
      <c r="L214" s="63"/>
      <c r="M214" s="63"/>
      <c r="N214" s="28"/>
      <c r="O214" s="31"/>
      <c r="P214" s="44"/>
      <c r="Q214" s="26"/>
      <c r="R214" s="26"/>
      <c r="S214" s="37"/>
    </row>
    <row r="215" spans="1:19" s="29" customFormat="1" x14ac:dyDescent="0.25">
      <c r="A215" s="45"/>
      <c r="C215" s="37"/>
      <c r="D215" s="37"/>
      <c r="E215" s="37"/>
      <c r="F215" s="46"/>
      <c r="G215" s="46"/>
      <c r="H215" s="46"/>
      <c r="I215" s="47"/>
      <c r="J215" s="48"/>
      <c r="K215" s="48"/>
      <c r="L215" s="63"/>
      <c r="M215" s="63"/>
      <c r="N215" s="28"/>
      <c r="O215" s="31"/>
      <c r="P215" s="44"/>
      <c r="Q215" s="26"/>
      <c r="R215" s="26"/>
      <c r="S215" s="37"/>
    </row>
    <row r="216" spans="1:19" s="29" customFormat="1" x14ac:dyDescent="0.25">
      <c r="A216" s="45"/>
      <c r="C216" s="37"/>
      <c r="D216" s="37"/>
      <c r="E216" s="37"/>
      <c r="F216" s="46"/>
      <c r="G216" s="46"/>
      <c r="H216" s="46"/>
      <c r="I216" s="47"/>
      <c r="J216" s="48"/>
      <c r="K216" s="48"/>
      <c r="L216" s="63"/>
      <c r="M216" s="63"/>
      <c r="N216" s="28"/>
      <c r="O216" s="31"/>
      <c r="P216" s="44"/>
      <c r="Q216" s="26"/>
      <c r="R216" s="26"/>
      <c r="S216" s="37"/>
    </row>
    <row r="217" spans="1:19" s="29" customFormat="1" x14ac:dyDescent="0.25">
      <c r="A217" s="45"/>
      <c r="C217" s="37"/>
      <c r="D217" s="37"/>
      <c r="E217" s="37"/>
      <c r="F217" s="46"/>
      <c r="G217" s="46"/>
      <c r="H217" s="46"/>
      <c r="I217" s="47"/>
      <c r="J217" s="48"/>
      <c r="K217" s="48"/>
      <c r="L217" s="63"/>
      <c r="M217" s="63"/>
      <c r="N217" s="28"/>
      <c r="O217" s="31"/>
      <c r="P217" s="44"/>
      <c r="Q217" s="26"/>
      <c r="R217" s="26"/>
      <c r="S217" s="37"/>
    </row>
    <row r="218" spans="1:19" s="29" customFormat="1" x14ac:dyDescent="0.25">
      <c r="A218" s="45"/>
      <c r="C218" s="37"/>
      <c r="D218" s="37"/>
      <c r="E218" s="37"/>
      <c r="F218" s="46"/>
      <c r="G218" s="46"/>
      <c r="H218" s="46"/>
      <c r="I218" s="47"/>
      <c r="J218" s="48"/>
      <c r="K218" s="48"/>
      <c r="L218" s="63"/>
      <c r="M218" s="63"/>
      <c r="N218" s="28"/>
      <c r="O218" s="31"/>
      <c r="P218" s="44"/>
      <c r="Q218" s="26"/>
      <c r="R218" s="26"/>
      <c r="S218" s="37"/>
    </row>
    <row r="219" spans="1:19" s="29" customFormat="1" x14ac:dyDescent="0.25">
      <c r="A219" s="45"/>
      <c r="C219" s="37"/>
      <c r="D219" s="37"/>
      <c r="E219" s="37"/>
      <c r="F219" s="46"/>
      <c r="G219" s="46"/>
      <c r="H219" s="46"/>
      <c r="I219" s="47"/>
      <c r="J219" s="48"/>
      <c r="K219" s="48"/>
      <c r="L219" s="63"/>
      <c r="M219" s="63"/>
      <c r="N219" s="28"/>
      <c r="O219" s="31"/>
      <c r="P219" s="44"/>
      <c r="Q219" s="26"/>
      <c r="R219" s="26"/>
      <c r="S219" s="37"/>
    </row>
    <row r="220" spans="1:19" s="29" customFormat="1" x14ac:dyDescent="0.25">
      <c r="A220" s="45"/>
      <c r="C220" s="37"/>
      <c r="D220" s="37"/>
      <c r="E220" s="37"/>
      <c r="F220" s="46"/>
      <c r="G220" s="46"/>
      <c r="H220" s="46"/>
      <c r="I220" s="47"/>
      <c r="J220" s="48"/>
      <c r="K220" s="48"/>
      <c r="L220" s="63"/>
      <c r="M220" s="63"/>
      <c r="N220" s="28"/>
      <c r="O220" s="31"/>
      <c r="P220" s="44"/>
      <c r="Q220" s="26"/>
      <c r="R220" s="26"/>
      <c r="S220" s="37"/>
    </row>
    <row r="221" spans="1:19" s="29" customFormat="1" x14ac:dyDescent="0.25">
      <c r="A221" s="45"/>
      <c r="C221" s="37"/>
      <c r="D221" s="37"/>
      <c r="E221" s="37"/>
      <c r="F221" s="46"/>
      <c r="G221" s="46"/>
      <c r="H221" s="46"/>
      <c r="I221" s="47"/>
      <c r="J221" s="48"/>
      <c r="K221" s="48"/>
      <c r="L221" s="63"/>
      <c r="M221" s="63"/>
      <c r="N221" s="28"/>
      <c r="O221" s="31"/>
      <c r="P221" s="44"/>
      <c r="Q221" s="26"/>
      <c r="R221" s="26"/>
      <c r="S221" s="37"/>
    </row>
    <row r="222" spans="1:19" s="29" customFormat="1" x14ac:dyDescent="0.25">
      <c r="A222" s="45"/>
      <c r="C222" s="37"/>
      <c r="D222" s="37"/>
      <c r="E222" s="37"/>
      <c r="F222" s="46"/>
      <c r="G222" s="46"/>
      <c r="H222" s="46"/>
      <c r="I222" s="47"/>
      <c r="J222" s="48"/>
      <c r="K222" s="48"/>
      <c r="L222" s="63"/>
      <c r="M222" s="63"/>
      <c r="N222" s="28"/>
      <c r="O222" s="31"/>
      <c r="P222" s="31"/>
      <c r="Q222" s="26"/>
      <c r="R222" s="26"/>
      <c r="S222" s="37"/>
    </row>
    <row r="223" spans="1:19" s="29" customFormat="1" x14ac:dyDescent="0.25">
      <c r="A223" s="45"/>
      <c r="C223" s="37"/>
      <c r="D223" s="37"/>
      <c r="E223" s="37"/>
      <c r="F223" s="46"/>
      <c r="G223" s="46"/>
      <c r="H223" s="46"/>
      <c r="I223" s="47"/>
      <c r="J223" s="48"/>
      <c r="K223" s="48"/>
      <c r="L223" s="63"/>
      <c r="M223" s="63"/>
      <c r="N223" s="28"/>
      <c r="O223" s="31"/>
      <c r="P223" s="44"/>
      <c r="Q223" s="26"/>
      <c r="R223" s="26"/>
      <c r="S223" s="37"/>
    </row>
    <row r="224" spans="1:19" s="29" customFormat="1" x14ac:dyDescent="0.25">
      <c r="A224" s="45"/>
      <c r="C224" s="37"/>
      <c r="D224" s="37"/>
      <c r="E224" s="37"/>
      <c r="F224" s="46"/>
      <c r="G224" s="46"/>
      <c r="H224" s="46"/>
      <c r="I224" s="47"/>
      <c r="J224" s="48"/>
      <c r="K224" s="48"/>
      <c r="L224" s="63"/>
      <c r="M224" s="63"/>
      <c r="N224" s="28"/>
      <c r="O224" s="31"/>
      <c r="P224" s="44"/>
      <c r="Q224" s="26"/>
      <c r="R224" s="26"/>
      <c r="S224" s="37"/>
    </row>
    <row r="225" spans="1:19" s="29" customFormat="1" x14ac:dyDescent="0.25">
      <c r="A225" s="45"/>
      <c r="C225" s="37"/>
      <c r="D225" s="37"/>
      <c r="E225" s="37"/>
      <c r="F225" s="46"/>
      <c r="G225" s="46"/>
      <c r="H225" s="46"/>
      <c r="I225" s="47"/>
      <c r="J225" s="48"/>
      <c r="K225" s="48"/>
      <c r="L225" s="63"/>
      <c r="M225" s="63"/>
      <c r="N225" s="28"/>
      <c r="O225" s="31"/>
      <c r="P225" s="44"/>
      <c r="Q225" s="26"/>
      <c r="R225" s="26"/>
      <c r="S225" s="37"/>
    </row>
    <row r="226" spans="1:19" s="29" customFormat="1" x14ac:dyDescent="0.25">
      <c r="A226" s="45"/>
      <c r="C226" s="37"/>
      <c r="D226" s="37"/>
      <c r="E226" s="37"/>
      <c r="F226" s="46"/>
      <c r="G226" s="46"/>
      <c r="H226" s="46"/>
      <c r="I226" s="47"/>
      <c r="J226" s="48"/>
      <c r="K226" s="48"/>
      <c r="L226" s="63"/>
      <c r="M226" s="63"/>
      <c r="N226" s="28"/>
      <c r="O226" s="31"/>
      <c r="P226" s="44"/>
      <c r="Q226" s="26"/>
      <c r="R226" s="26"/>
      <c r="S226" s="37"/>
    </row>
    <row r="227" spans="1:19" s="29" customFormat="1" x14ac:dyDescent="0.25">
      <c r="A227" s="45"/>
      <c r="C227" s="37"/>
      <c r="D227" s="37"/>
      <c r="E227" s="37"/>
      <c r="F227" s="46"/>
      <c r="G227" s="46"/>
      <c r="H227" s="46"/>
      <c r="I227" s="47"/>
      <c r="J227" s="48"/>
      <c r="K227" s="48"/>
      <c r="L227" s="63"/>
      <c r="M227" s="63"/>
      <c r="N227" s="28"/>
      <c r="O227" s="31"/>
      <c r="P227" s="44"/>
      <c r="Q227" s="26"/>
      <c r="R227" s="26"/>
      <c r="S227" s="37"/>
    </row>
    <row r="228" spans="1:19" s="29" customFormat="1" x14ac:dyDescent="0.25">
      <c r="A228" s="45"/>
      <c r="C228" s="37"/>
      <c r="D228" s="37"/>
      <c r="E228" s="37"/>
      <c r="F228" s="46"/>
      <c r="G228" s="46"/>
      <c r="H228" s="46"/>
      <c r="I228" s="47"/>
      <c r="J228" s="48"/>
      <c r="K228" s="48"/>
      <c r="L228" s="63"/>
      <c r="M228" s="63"/>
      <c r="N228" s="28"/>
      <c r="O228" s="31"/>
      <c r="P228" s="44"/>
      <c r="Q228" s="26"/>
      <c r="R228" s="26"/>
      <c r="S228" s="37"/>
    </row>
    <row r="229" spans="1:19" s="29" customFormat="1" x14ac:dyDescent="0.25">
      <c r="A229" s="45"/>
      <c r="C229" s="37"/>
      <c r="D229" s="37"/>
      <c r="E229" s="37"/>
      <c r="F229" s="46"/>
      <c r="G229" s="46"/>
      <c r="H229" s="46"/>
      <c r="I229" s="47"/>
      <c r="J229" s="48"/>
      <c r="K229" s="48"/>
      <c r="L229" s="63"/>
      <c r="M229" s="63"/>
      <c r="N229" s="28"/>
      <c r="O229" s="31"/>
      <c r="P229" s="44"/>
      <c r="Q229" s="26"/>
      <c r="R229" s="26"/>
      <c r="S229" s="37"/>
    </row>
    <row r="230" spans="1:19" s="29" customFormat="1" x14ac:dyDescent="0.25">
      <c r="A230" s="45"/>
      <c r="C230" s="37"/>
      <c r="D230" s="37"/>
      <c r="E230" s="37"/>
      <c r="F230" s="46"/>
      <c r="G230" s="46"/>
      <c r="H230" s="46"/>
      <c r="I230" s="47"/>
      <c r="J230" s="48"/>
      <c r="K230" s="48"/>
      <c r="L230" s="63"/>
      <c r="M230" s="63"/>
      <c r="N230" s="28"/>
      <c r="O230" s="31"/>
      <c r="P230" s="44"/>
      <c r="Q230" s="26"/>
      <c r="R230" s="26"/>
      <c r="S230" s="37"/>
    </row>
    <row r="231" spans="1:19" s="29" customFormat="1" x14ac:dyDescent="0.25">
      <c r="A231" s="45"/>
      <c r="C231" s="37"/>
      <c r="D231" s="37"/>
      <c r="E231" s="37"/>
      <c r="F231" s="46"/>
      <c r="G231" s="46"/>
      <c r="H231" s="46"/>
      <c r="I231" s="47"/>
      <c r="J231" s="48"/>
      <c r="K231" s="48"/>
      <c r="L231" s="63"/>
      <c r="M231" s="63"/>
      <c r="N231" s="28"/>
      <c r="O231" s="31"/>
      <c r="P231" s="44"/>
      <c r="Q231" s="26"/>
      <c r="R231" s="26"/>
      <c r="S231" s="37"/>
    </row>
    <row r="232" spans="1:19" s="29" customFormat="1" x14ac:dyDescent="0.25">
      <c r="A232" s="45"/>
      <c r="C232" s="37"/>
      <c r="D232" s="37"/>
      <c r="E232" s="37"/>
      <c r="F232" s="46"/>
      <c r="G232" s="46"/>
      <c r="H232" s="46"/>
      <c r="I232" s="47"/>
      <c r="J232" s="48"/>
      <c r="K232" s="48"/>
      <c r="L232" s="63"/>
      <c r="M232" s="63"/>
      <c r="N232" s="28"/>
      <c r="O232" s="31"/>
      <c r="P232" s="44"/>
      <c r="Q232" s="26"/>
      <c r="R232" s="26"/>
      <c r="S232" s="37"/>
    </row>
    <row r="233" spans="1:19" s="29" customFormat="1" x14ac:dyDescent="0.25">
      <c r="A233" s="45"/>
      <c r="C233" s="37"/>
      <c r="D233" s="37"/>
      <c r="E233" s="37"/>
      <c r="F233" s="46"/>
      <c r="G233" s="46"/>
      <c r="H233" s="46"/>
      <c r="I233" s="47"/>
      <c r="J233" s="48"/>
      <c r="K233" s="48"/>
      <c r="L233" s="63"/>
      <c r="M233" s="63"/>
      <c r="N233" s="28"/>
      <c r="O233" s="31"/>
      <c r="P233" s="44"/>
      <c r="Q233" s="26"/>
      <c r="R233" s="26"/>
      <c r="S233" s="37"/>
    </row>
    <row r="234" spans="1:19" s="29" customFormat="1" x14ac:dyDescent="0.25">
      <c r="A234" s="45"/>
      <c r="C234" s="37"/>
      <c r="D234" s="37"/>
      <c r="E234" s="37"/>
      <c r="F234" s="46"/>
      <c r="G234" s="46"/>
      <c r="H234" s="46"/>
      <c r="I234" s="47"/>
      <c r="J234" s="48"/>
      <c r="K234" s="48"/>
      <c r="L234" s="63"/>
      <c r="M234" s="63"/>
      <c r="N234" s="28"/>
      <c r="O234" s="31"/>
      <c r="P234" s="44"/>
      <c r="Q234" s="26"/>
      <c r="R234" s="26"/>
      <c r="S234" s="37"/>
    </row>
    <row r="235" spans="1:19" s="29" customFormat="1" ht="14.25" customHeight="1" x14ac:dyDescent="0.25">
      <c r="A235" s="45"/>
      <c r="C235" s="37"/>
      <c r="D235" s="37"/>
      <c r="E235" s="37"/>
      <c r="F235" s="46"/>
      <c r="G235" s="46"/>
      <c r="H235" s="46"/>
      <c r="I235" s="47"/>
      <c r="J235" s="48"/>
      <c r="K235" s="48"/>
      <c r="L235" s="63"/>
      <c r="M235" s="63"/>
      <c r="N235" s="28"/>
      <c r="O235" s="31"/>
      <c r="P235" s="44"/>
      <c r="Q235" s="26"/>
      <c r="R235" s="26"/>
      <c r="S235" s="37"/>
    </row>
    <row r="236" spans="1:19" s="29" customFormat="1" ht="14.25" customHeight="1" x14ac:dyDescent="0.25">
      <c r="A236" s="45"/>
      <c r="C236" s="37"/>
      <c r="D236" s="37"/>
      <c r="E236" s="37"/>
      <c r="F236" s="46"/>
      <c r="G236" s="46"/>
      <c r="H236" s="46"/>
      <c r="I236" s="47"/>
      <c r="J236" s="48"/>
      <c r="K236" s="48"/>
      <c r="L236" s="63"/>
      <c r="M236" s="63"/>
      <c r="N236" s="28"/>
      <c r="O236" s="31"/>
      <c r="P236" s="44"/>
      <c r="Q236" s="26"/>
      <c r="R236" s="26"/>
      <c r="S236" s="37"/>
    </row>
    <row r="237" spans="1:19" s="29" customFormat="1" x14ac:dyDescent="0.25">
      <c r="A237" s="45"/>
      <c r="C237" s="37"/>
      <c r="D237" s="37"/>
      <c r="E237" s="37"/>
      <c r="F237" s="46"/>
      <c r="G237" s="46"/>
      <c r="H237" s="46"/>
      <c r="I237" s="47"/>
      <c r="J237" s="48"/>
      <c r="K237" s="48"/>
      <c r="L237" s="63"/>
      <c r="M237" s="63"/>
      <c r="N237" s="28"/>
      <c r="O237" s="31"/>
      <c r="P237" s="44"/>
      <c r="Q237" s="26"/>
      <c r="R237" s="26"/>
      <c r="S237" s="37"/>
    </row>
    <row r="238" spans="1:19" s="29" customFormat="1" x14ac:dyDescent="0.25">
      <c r="A238" s="45"/>
      <c r="C238" s="37"/>
      <c r="D238" s="37"/>
      <c r="E238" s="37"/>
      <c r="F238" s="46"/>
      <c r="G238" s="46"/>
      <c r="H238" s="46"/>
      <c r="I238" s="47"/>
      <c r="J238" s="48"/>
      <c r="K238" s="48"/>
      <c r="L238" s="63"/>
      <c r="M238" s="63"/>
      <c r="N238" s="28"/>
      <c r="O238" s="31"/>
      <c r="P238" s="44"/>
      <c r="Q238" s="26"/>
      <c r="R238" s="26"/>
      <c r="S238" s="37"/>
    </row>
    <row r="239" spans="1:19" s="29" customFormat="1" x14ac:dyDescent="0.25">
      <c r="A239" s="45"/>
      <c r="C239" s="37"/>
      <c r="D239" s="37"/>
      <c r="E239" s="37"/>
      <c r="F239" s="46"/>
      <c r="G239" s="46"/>
      <c r="H239" s="46"/>
      <c r="I239" s="47"/>
      <c r="J239" s="48"/>
      <c r="K239" s="48"/>
      <c r="L239" s="63"/>
      <c r="M239" s="63"/>
      <c r="N239" s="28"/>
      <c r="O239" s="31"/>
      <c r="P239" s="44"/>
      <c r="Q239" s="26"/>
      <c r="R239" s="26"/>
      <c r="S239" s="37"/>
    </row>
    <row r="240" spans="1:19" s="29" customFormat="1" x14ac:dyDescent="0.25">
      <c r="A240" s="45"/>
      <c r="C240" s="37"/>
      <c r="D240" s="37"/>
      <c r="E240" s="37"/>
      <c r="F240" s="46"/>
      <c r="G240" s="46"/>
      <c r="H240" s="46"/>
      <c r="I240" s="47"/>
      <c r="J240" s="48"/>
      <c r="K240" s="48"/>
      <c r="L240" s="63"/>
      <c r="M240" s="63"/>
      <c r="N240" s="28"/>
      <c r="O240" s="31"/>
      <c r="P240" s="44"/>
      <c r="Q240" s="26"/>
      <c r="R240" s="26"/>
      <c r="S240" s="37"/>
    </row>
    <row r="241" spans="1:19" s="29" customFormat="1" x14ac:dyDescent="0.25">
      <c r="A241" s="45"/>
      <c r="C241" s="37"/>
      <c r="D241" s="37"/>
      <c r="E241" s="37"/>
      <c r="F241" s="46"/>
      <c r="G241" s="46"/>
      <c r="H241" s="46"/>
      <c r="I241" s="47"/>
      <c r="J241" s="48"/>
      <c r="K241" s="48"/>
      <c r="L241" s="63"/>
      <c r="M241" s="63"/>
      <c r="N241" s="28"/>
      <c r="O241" s="31"/>
      <c r="P241" s="44"/>
      <c r="Q241" s="26"/>
      <c r="R241" s="26"/>
      <c r="S241" s="37"/>
    </row>
    <row r="242" spans="1:19" s="29" customFormat="1" x14ac:dyDescent="0.25">
      <c r="A242" s="45"/>
      <c r="C242" s="37"/>
      <c r="D242" s="37"/>
      <c r="E242" s="37"/>
      <c r="F242" s="46"/>
      <c r="G242" s="46"/>
      <c r="H242" s="46"/>
      <c r="I242" s="47"/>
      <c r="J242" s="48"/>
      <c r="K242" s="48"/>
      <c r="L242" s="63"/>
      <c r="M242" s="63"/>
      <c r="N242" s="28"/>
      <c r="O242" s="31"/>
      <c r="P242" s="44"/>
      <c r="Q242" s="26"/>
      <c r="R242" s="26"/>
      <c r="S242" s="37"/>
    </row>
    <row r="243" spans="1:19" s="29" customFormat="1" x14ac:dyDescent="0.25">
      <c r="A243" s="45"/>
      <c r="C243" s="37"/>
      <c r="D243" s="37"/>
      <c r="E243" s="37"/>
      <c r="F243" s="46"/>
      <c r="G243" s="46"/>
      <c r="H243" s="46"/>
      <c r="I243" s="47"/>
      <c r="J243" s="48"/>
      <c r="K243" s="48"/>
      <c r="L243" s="63"/>
      <c r="M243" s="63"/>
      <c r="N243" s="28"/>
      <c r="O243" s="31"/>
      <c r="P243" s="44"/>
      <c r="Q243" s="26"/>
      <c r="R243" s="26"/>
      <c r="S243" s="37"/>
    </row>
    <row r="244" spans="1:19" s="29" customFormat="1" x14ac:dyDescent="0.25">
      <c r="A244" s="45"/>
      <c r="C244" s="37"/>
      <c r="D244" s="37"/>
      <c r="E244" s="37"/>
      <c r="F244" s="46"/>
      <c r="G244" s="46"/>
      <c r="H244" s="46"/>
      <c r="I244" s="47"/>
      <c r="J244" s="48"/>
      <c r="K244" s="48"/>
      <c r="L244" s="63"/>
      <c r="M244" s="63"/>
      <c r="N244" s="28"/>
      <c r="O244" s="31"/>
      <c r="P244" s="44"/>
      <c r="Q244" s="26"/>
      <c r="R244" s="26"/>
      <c r="S244" s="37"/>
    </row>
    <row r="245" spans="1:19" s="29" customFormat="1" x14ac:dyDescent="0.25">
      <c r="A245" s="45"/>
      <c r="C245" s="37"/>
      <c r="D245" s="37"/>
      <c r="E245" s="37"/>
      <c r="F245" s="46"/>
      <c r="G245" s="46"/>
      <c r="H245" s="46"/>
      <c r="I245" s="47"/>
      <c r="J245" s="48"/>
      <c r="K245" s="48"/>
      <c r="L245" s="63"/>
      <c r="M245" s="63"/>
      <c r="N245" s="28"/>
      <c r="O245" s="31"/>
      <c r="P245" s="44"/>
      <c r="Q245" s="26"/>
      <c r="R245" s="26"/>
      <c r="S245" s="37"/>
    </row>
    <row r="246" spans="1:19" s="29" customFormat="1" x14ac:dyDescent="0.25">
      <c r="A246" s="45"/>
      <c r="C246" s="37"/>
      <c r="D246" s="37"/>
      <c r="E246" s="37"/>
      <c r="F246" s="46"/>
      <c r="G246" s="46"/>
      <c r="H246" s="46"/>
      <c r="I246" s="47"/>
      <c r="J246" s="48"/>
      <c r="K246" s="48"/>
      <c r="L246" s="63"/>
      <c r="M246" s="63"/>
      <c r="N246" s="28"/>
      <c r="O246" s="31"/>
      <c r="P246" s="44"/>
      <c r="Q246" s="26"/>
      <c r="R246" s="26"/>
      <c r="S246" s="37"/>
    </row>
    <row r="247" spans="1:19" s="29" customFormat="1" x14ac:dyDescent="0.25">
      <c r="A247" s="45"/>
      <c r="C247" s="37"/>
      <c r="D247" s="37"/>
      <c r="E247" s="37"/>
      <c r="F247" s="46"/>
      <c r="G247" s="46"/>
      <c r="H247" s="46"/>
      <c r="I247" s="47"/>
      <c r="J247" s="48"/>
      <c r="K247" s="48"/>
      <c r="L247" s="63"/>
      <c r="M247" s="63"/>
      <c r="N247" s="28"/>
      <c r="O247" s="31"/>
      <c r="P247" s="44"/>
      <c r="Q247" s="26"/>
      <c r="R247" s="26"/>
      <c r="S247" s="37"/>
    </row>
    <row r="248" spans="1:19" s="29" customFormat="1" x14ac:dyDescent="0.25">
      <c r="A248" s="45"/>
      <c r="C248" s="37"/>
      <c r="D248" s="37"/>
      <c r="E248" s="37"/>
      <c r="F248" s="46"/>
      <c r="G248" s="46"/>
      <c r="H248" s="46"/>
      <c r="I248" s="47"/>
      <c r="J248" s="48"/>
      <c r="K248" s="48"/>
      <c r="L248" s="63"/>
      <c r="M248" s="63"/>
      <c r="N248" s="28"/>
      <c r="O248" s="31"/>
      <c r="P248" s="44"/>
      <c r="Q248" s="26"/>
      <c r="R248" s="26"/>
      <c r="S248" s="37"/>
    </row>
    <row r="249" spans="1:19" s="29" customFormat="1" x14ac:dyDescent="0.25">
      <c r="A249" s="45"/>
      <c r="C249" s="37"/>
      <c r="D249" s="37"/>
      <c r="E249" s="37"/>
      <c r="F249" s="46"/>
      <c r="G249" s="46"/>
      <c r="H249" s="46"/>
      <c r="I249" s="47"/>
      <c r="J249" s="48"/>
      <c r="K249" s="48"/>
      <c r="L249" s="63"/>
      <c r="M249" s="63"/>
      <c r="N249" s="28"/>
      <c r="O249" s="31"/>
      <c r="P249" s="31"/>
      <c r="Q249" s="26"/>
      <c r="R249" s="26"/>
      <c r="S249" s="37"/>
    </row>
    <row r="250" spans="1:19" s="29" customFormat="1" x14ac:dyDescent="0.25">
      <c r="A250" s="45"/>
      <c r="C250" s="50"/>
      <c r="D250" s="50"/>
      <c r="E250" s="50"/>
      <c r="F250" s="51"/>
      <c r="G250" s="51"/>
      <c r="H250" s="51"/>
      <c r="I250" s="52"/>
      <c r="J250" s="53"/>
      <c r="K250" s="53"/>
      <c r="L250" s="65"/>
      <c r="M250" s="65"/>
      <c r="N250" s="55"/>
      <c r="O250" s="31"/>
      <c r="P250" s="44"/>
      <c r="Q250" s="26"/>
      <c r="R250" s="26"/>
      <c r="S250" s="50"/>
    </row>
    <row r="251" spans="1:19" s="29" customFormat="1" x14ac:dyDescent="0.25">
      <c r="A251" s="45"/>
      <c r="C251" s="37"/>
      <c r="D251" s="37"/>
      <c r="E251" s="37"/>
      <c r="F251" s="46"/>
      <c r="G251" s="46"/>
      <c r="H251" s="46"/>
      <c r="I251" s="47"/>
      <c r="J251" s="48"/>
      <c r="K251" s="48"/>
      <c r="L251" s="63"/>
      <c r="M251" s="63"/>
      <c r="N251" s="28"/>
      <c r="O251" s="31"/>
      <c r="P251" s="44"/>
      <c r="Q251" s="26"/>
      <c r="R251" s="26"/>
      <c r="S251" s="37"/>
    </row>
    <row r="252" spans="1:19" s="29" customFormat="1" x14ac:dyDescent="0.25">
      <c r="A252" s="45"/>
      <c r="C252" s="37"/>
      <c r="D252" s="37"/>
      <c r="E252" s="37"/>
      <c r="F252" s="46"/>
      <c r="G252" s="46"/>
      <c r="H252" s="46"/>
      <c r="I252" s="47"/>
      <c r="J252" s="48"/>
      <c r="K252" s="48"/>
      <c r="L252" s="63"/>
      <c r="M252" s="63"/>
      <c r="N252" s="28"/>
      <c r="O252" s="31"/>
      <c r="P252" s="44"/>
      <c r="Q252" s="26"/>
      <c r="R252" s="26"/>
      <c r="S252" s="37"/>
    </row>
    <row r="253" spans="1:19" s="29" customFormat="1" x14ac:dyDescent="0.25">
      <c r="A253" s="45"/>
      <c r="C253" s="37"/>
      <c r="D253" s="37"/>
      <c r="E253" s="37"/>
      <c r="F253" s="46"/>
      <c r="G253" s="46"/>
      <c r="H253" s="46"/>
      <c r="I253" s="47"/>
      <c r="J253" s="48"/>
      <c r="K253" s="48"/>
      <c r="L253" s="63"/>
      <c r="M253" s="63"/>
      <c r="N253" s="28"/>
      <c r="O253" s="31"/>
      <c r="P253" s="44"/>
      <c r="Q253" s="26"/>
      <c r="R253" s="26"/>
      <c r="S253" s="37"/>
    </row>
    <row r="254" spans="1:19" s="29" customFormat="1" x14ac:dyDescent="0.25">
      <c r="A254" s="45"/>
      <c r="C254" s="37"/>
      <c r="D254" s="37"/>
      <c r="E254" s="37"/>
      <c r="F254" s="46"/>
      <c r="G254" s="46"/>
      <c r="H254" s="46"/>
      <c r="I254" s="47"/>
      <c r="J254" s="48"/>
      <c r="K254" s="48"/>
      <c r="L254" s="63"/>
      <c r="M254" s="63"/>
      <c r="N254" s="28"/>
      <c r="O254" s="31"/>
      <c r="P254" s="44"/>
      <c r="Q254" s="26"/>
      <c r="R254" s="26"/>
      <c r="S254" s="37"/>
    </row>
    <row r="255" spans="1:19" s="29" customFormat="1" x14ac:dyDescent="0.25">
      <c r="A255" s="45"/>
      <c r="C255" s="37"/>
      <c r="D255" s="37"/>
      <c r="E255" s="37"/>
      <c r="F255" s="46"/>
      <c r="G255" s="46"/>
      <c r="H255" s="46"/>
      <c r="I255" s="47"/>
      <c r="J255" s="48"/>
      <c r="K255" s="48"/>
      <c r="L255" s="63"/>
      <c r="M255" s="63"/>
      <c r="N255" s="28"/>
      <c r="O255" s="31"/>
      <c r="P255" s="44"/>
      <c r="Q255" s="26"/>
      <c r="R255" s="26"/>
      <c r="S255" s="37"/>
    </row>
    <row r="256" spans="1:19" s="29" customFormat="1" x14ac:dyDescent="0.25">
      <c r="A256" s="45"/>
      <c r="C256" s="37"/>
      <c r="D256" s="37"/>
      <c r="E256" s="37"/>
      <c r="F256" s="46"/>
      <c r="G256" s="46"/>
      <c r="H256" s="46"/>
      <c r="I256" s="47"/>
      <c r="J256" s="48"/>
      <c r="K256" s="48"/>
      <c r="L256" s="63"/>
      <c r="M256" s="63"/>
      <c r="N256" s="28"/>
      <c r="O256" s="31"/>
      <c r="P256" s="44"/>
      <c r="Q256" s="26"/>
      <c r="R256" s="26"/>
      <c r="S256" s="37"/>
    </row>
    <row r="257" spans="1:19" s="29" customFormat="1" x14ac:dyDescent="0.25">
      <c r="A257" s="45"/>
      <c r="C257" s="37"/>
      <c r="D257" s="37"/>
      <c r="E257" s="37"/>
      <c r="F257" s="46"/>
      <c r="G257" s="46"/>
      <c r="H257" s="46"/>
      <c r="I257" s="47"/>
      <c r="J257" s="48"/>
      <c r="K257" s="48"/>
      <c r="L257" s="63"/>
      <c r="M257" s="63"/>
      <c r="N257" s="28"/>
      <c r="O257" s="31"/>
      <c r="P257" s="44"/>
      <c r="Q257" s="26"/>
      <c r="R257" s="26"/>
      <c r="S257" s="37"/>
    </row>
    <row r="258" spans="1:19" s="29" customFormat="1" x14ac:dyDescent="0.25">
      <c r="A258" s="45"/>
      <c r="C258" s="37"/>
      <c r="D258" s="37"/>
      <c r="E258" s="37"/>
      <c r="F258" s="46"/>
      <c r="G258" s="46"/>
      <c r="H258" s="46"/>
      <c r="I258" s="47"/>
      <c r="J258" s="48"/>
      <c r="K258" s="48"/>
      <c r="L258" s="63"/>
      <c r="M258" s="63"/>
      <c r="N258" s="28"/>
      <c r="O258" s="31"/>
      <c r="P258" s="44"/>
      <c r="Q258" s="26"/>
      <c r="R258" s="26"/>
      <c r="S258" s="37"/>
    </row>
    <row r="259" spans="1:19" s="29" customFormat="1" x14ac:dyDescent="0.25">
      <c r="A259" s="45"/>
      <c r="C259" s="37"/>
      <c r="D259" s="37"/>
      <c r="E259" s="37"/>
      <c r="F259" s="46"/>
      <c r="G259" s="46"/>
      <c r="H259" s="46"/>
      <c r="I259" s="47"/>
      <c r="J259" s="48"/>
      <c r="K259" s="48"/>
      <c r="L259" s="63"/>
      <c r="M259" s="63"/>
      <c r="N259" s="28"/>
      <c r="O259" s="31"/>
      <c r="P259" s="44"/>
      <c r="Q259" s="26"/>
      <c r="R259" s="26"/>
      <c r="S259" s="37"/>
    </row>
    <row r="260" spans="1:19" s="29" customFormat="1" x14ac:dyDescent="0.25">
      <c r="A260" s="45"/>
      <c r="C260" s="37"/>
      <c r="D260" s="37"/>
      <c r="E260" s="37"/>
      <c r="F260" s="46"/>
      <c r="G260" s="46"/>
      <c r="H260" s="46"/>
      <c r="I260" s="47"/>
      <c r="J260" s="48"/>
      <c r="K260" s="48"/>
      <c r="L260" s="63"/>
      <c r="M260" s="63"/>
      <c r="N260" s="28"/>
      <c r="O260" s="31"/>
      <c r="P260" s="44"/>
      <c r="Q260" s="26"/>
      <c r="R260" s="26"/>
      <c r="S260" s="37"/>
    </row>
    <row r="261" spans="1:19" s="29" customFormat="1" x14ac:dyDescent="0.25">
      <c r="A261" s="45"/>
      <c r="C261" s="37"/>
      <c r="D261" s="37"/>
      <c r="E261" s="37"/>
      <c r="F261" s="46"/>
      <c r="G261" s="46"/>
      <c r="H261" s="46"/>
      <c r="I261" s="47"/>
      <c r="J261" s="48"/>
      <c r="K261" s="48"/>
      <c r="L261" s="63"/>
      <c r="M261" s="63"/>
      <c r="N261" s="28"/>
      <c r="O261" s="31"/>
      <c r="P261" s="44"/>
      <c r="Q261" s="26"/>
      <c r="R261" s="26"/>
      <c r="S261" s="37"/>
    </row>
    <row r="262" spans="1:19" s="29" customFormat="1" x14ac:dyDescent="0.25">
      <c r="A262" s="45"/>
      <c r="C262" s="37"/>
      <c r="D262" s="37"/>
      <c r="E262" s="37"/>
      <c r="F262" s="46"/>
      <c r="G262" s="46"/>
      <c r="H262" s="46"/>
      <c r="I262" s="47"/>
      <c r="J262" s="48"/>
      <c r="K262" s="48"/>
      <c r="L262" s="63"/>
      <c r="M262" s="63"/>
      <c r="N262" s="28"/>
      <c r="O262" s="31"/>
      <c r="P262" s="44"/>
      <c r="Q262" s="26"/>
      <c r="R262" s="26"/>
      <c r="S262" s="37"/>
    </row>
    <row r="263" spans="1:19" s="29" customFormat="1" x14ac:dyDescent="0.25">
      <c r="A263" s="45"/>
      <c r="C263" s="37"/>
      <c r="D263" s="37"/>
      <c r="E263" s="37"/>
      <c r="F263" s="46"/>
      <c r="G263" s="46"/>
      <c r="H263" s="46"/>
      <c r="I263" s="47"/>
      <c r="J263" s="48"/>
      <c r="K263" s="48"/>
      <c r="L263" s="63"/>
      <c r="M263" s="63"/>
      <c r="N263" s="28"/>
      <c r="O263" s="31"/>
      <c r="P263" s="44"/>
      <c r="Q263" s="26"/>
      <c r="R263" s="26"/>
      <c r="S263" s="37"/>
    </row>
    <row r="264" spans="1:19" s="29" customFormat="1" x14ac:dyDescent="0.25">
      <c r="A264" s="45"/>
      <c r="C264" s="37"/>
      <c r="D264" s="37"/>
      <c r="E264" s="37"/>
      <c r="F264" s="46"/>
      <c r="G264" s="46"/>
      <c r="H264" s="46"/>
      <c r="I264" s="47"/>
      <c r="J264" s="48"/>
      <c r="K264" s="48"/>
      <c r="L264" s="63"/>
      <c r="M264" s="63"/>
      <c r="N264" s="28"/>
      <c r="O264" s="31"/>
      <c r="P264" s="44"/>
      <c r="Q264" s="26"/>
      <c r="R264" s="26"/>
      <c r="S264" s="37"/>
    </row>
    <row r="265" spans="1:19" s="29" customFormat="1" x14ac:dyDescent="0.25">
      <c r="A265" s="45"/>
      <c r="C265" s="37"/>
      <c r="D265" s="37"/>
      <c r="E265" s="37"/>
      <c r="F265" s="46"/>
      <c r="G265" s="46"/>
      <c r="H265" s="46"/>
      <c r="I265" s="47"/>
      <c r="J265" s="48"/>
      <c r="K265" s="48"/>
      <c r="L265" s="63"/>
      <c r="M265" s="63"/>
      <c r="N265" s="28"/>
      <c r="O265" s="31"/>
      <c r="P265" s="44"/>
      <c r="Q265" s="26"/>
      <c r="R265" s="26"/>
      <c r="S265" s="37"/>
    </row>
    <row r="266" spans="1:19" s="29" customFormat="1" x14ac:dyDescent="0.25">
      <c r="A266" s="45"/>
      <c r="C266" s="37"/>
      <c r="D266" s="37"/>
      <c r="E266" s="37"/>
      <c r="F266" s="46"/>
      <c r="G266" s="46"/>
      <c r="H266" s="46"/>
      <c r="I266" s="47"/>
      <c r="J266" s="48"/>
      <c r="K266" s="48"/>
      <c r="L266" s="63"/>
      <c r="M266" s="63"/>
      <c r="N266" s="28"/>
      <c r="O266" s="31"/>
      <c r="P266" s="44"/>
      <c r="Q266" s="26"/>
      <c r="R266" s="26"/>
      <c r="S266" s="37"/>
    </row>
    <row r="267" spans="1:19" s="29" customFormat="1" x14ac:dyDescent="0.25">
      <c r="A267" s="45"/>
      <c r="C267" s="37"/>
      <c r="D267" s="37"/>
      <c r="E267" s="37"/>
      <c r="F267" s="46"/>
      <c r="G267" s="46"/>
      <c r="H267" s="46"/>
      <c r="I267" s="47"/>
      <c r="J267" s="48"/>
      <c r="K267" s="48"/>
      <c r="L267" s="63"/>
      <c r="M267" s="63"/>
      <c r="N267" s="28"/>
      <c r="O267" s="31"/>
      <c r="P267" s="44"/>
      <c r="Q267" s="26"/>
      <c r="R267" s="26"/>
      <c r="S267" s="37"/>
    </row>
    <row r="268" spans="1:19" s="29" customFormat="1" x14ac:dyDescent="0.25">
      <c r="A268" s="45"/>
      <c r="C268" s="37"/>
      <c r="D268" s="37"/>
      <c r="E268" s="37"/>
      <c r="F268" s="46"/>
      <c r="G268" s="46"/>
      <c r="H268" s="46"/>
      <c r="I268" s="47"/>
      <c r="J268" s="48"/>
      <c r="K268" s="48"/>
      <c r="L268" s="63"/>
      <c r="M268" s="63"/>
      <c r="N268" s="28"/>
      <c r="O268" s="31"/>
      <c r="P268" s="44"/>
      <c r="Q268" s="26"/>
      <c r="R268" s="26"/>
      <c r="S268" s="37"/>
    </row>
    <row r="269" spans="1:19" s="29" customFormat="1" x14ac:dyDescent="0.25">
      <c r="A269" s="45"/>
      <c r="C269" s="37"/>
      <c r="D269" s="37"/>
      <c r="E269" s="37"/>
      <c r="F269" s="46"/>
      <c r="G269" s="46"/>
      <c r="H269" s="46"/>
      <c r="I269" s="47"/>
      <c r="J269" s="48"/>
      <c r="K269" s="48"/>
      <c r="L269" s="63"/>
      <c r="M269" s="63"/>
      <c r="N269" s="28"/>
      <c r="O269" s="31"/>
      <c r="P269" s="44"/>
      <c r="Q269" s="26"/>
      <c r="R269" s="26"/>
      <c r="S269" s="37"/>
    </row>
    <row r="270" spans="1:19" s="29" customFormat="1" x14ac:dyDescent="0.25">
      <c r="A270" s="45"/>
      <c r="C270" s="37"/>
      <c r="D270" s="37"/>
      <c r="E270" s="37"/>
      <c r="F270" s="46"/>
      <c r="G270" s="46"/>
      <c r="H270" s="46"/>
      <c r="I270" s="47"/>
      <c r="J270" s="48"/>
      <c r="K270" s="48"/>
      <c r="L270" s="63"/>
      <c r="M270" s="63"/>
      <c r="N270" s="28"/>
      <c r="O270" s="31"/>
      <c r="P270" s="44"/>
      <c r="Q270" s="26"/>
      <c r="R270" s="26"/>
      <c r="S270" s="37"/>
    </row>
    <row r="271" spans="1:19" s="29" customFormat="1" x14ac:dyDescent="0.25">
      <c r="A271" s="45"/>
      <c r="C271" s="37"/>
      <c r="D271" s="37"/>
      <c r="E271" s="37"/>
      <c r="F271" s="46"/>
      <c r="G271" s="46"/>
      <c r="H271" s="46"/>
      <c r="I271" s="47"/>
      <c r="J271" s="48"/>
      <c r="K271" s="48"/>
      <c r="L271" s="63"/>
      <c r="M271" s="63"/>
      <c r="N271" s="28"/>
      <c r="O271" s="31"/>
      <c r="P271" s="44"/>
      <c r="Q271" s="26"/>
      <c r="R271" s="26"/>
      <c r="S271" s="37"/>
    </row>
    <row r="272" spans="1:19" s="29" customFormat="1" x14ac:dyDescent="0.25">
      <c r="A272" s="45"/>
      <c r="C272" s="37"/>
      <c r="D272" s="37"/>
      <c r="E272" s="37"/>
      <c r="F272" s="46"/>
      <c r="G272" s="46"/>
      <c r="H272" s="46"/>
      <c r="I272" s="47"/>
      <c r="J272" s="48"/>
      <c r="K272" s="48"/>
      <c r="L272" s="63"/>
      <c r="M272" s="63"/>
      <c r="N272" s="28"/>
      <c r="O272" s="31"/>
      <c r="P272" s="44"/>
      <c r="Q272" s="26"/>
      <c r="R272" s="26"/>
      <c r="S272" s="37"/>
    </row>
    <row r="273" spans="1:19" s="29" customFormat="1" x14ac:dyDescent="0.25">
      <c r="A273" s="45"/>
      <c r="C273" s="37"/>
      <c r="D273" s="37"/>
      <c r="E273" s="37"/>
      <c r="F273" s="46"/>
      <c r="G273" s="46"/>
      <c r="H273" s="46"/>
      <c r="I273" s="47"/>
      <c r="J273" s="48"/>
      <c r="K273" s="48"/>
      <c r="L273" s="63"/>
      <c r="M273" s="63"/>
      <c r="N273" s="28"/>
      <c r="O273" s="31"/>
      <c r="P273" s="44"/>
      <c r="Q273" s="26"/>
      <c r="R273" s="26"/>
      <c r="S273" s="37"/>
    </row>
    <row r="274" spans="1:19" s="29" customFormat="1" x14ac:dyDescent="0.25">
      <c r="A274" s="45"/>
      <c r="C274" s="37"/>
      <c r="D274" s="37"/>
      <c r="E274" s="37"/>
      <c r="F274" s="46"/>
      <c r="G274" s="46"/>
      <c r="H274" s="46"/>
      <c r="I274" s="47"/>
      <c r="J274" s="48"/>
      <c r="K274" s="48"/>
      <c r="L274" s="63"/>
      <c r="M274" s="63"/>
      <c r="N274" s="28"/>
      <c r="O274" s="31"/>
      <c r="P274" s="44"/>
      <c r="Q274" s="26"/>
      <c r="R274" s="26"/>
      <c r="S274" s="37"/>
    </row>
    <row r="275" spans="1:19" s="29" customFormat="1" x14ac:dyDescent="0.25">
      <c r="A275" s="45"/>
      <c r="C275" s="37"/>
      <c r="D275" s="37"/>
      <c r="E275" s="37"/>
      <c r="F275" s="46"/>
      <c r="G275" s="46"/>
      <c r="H275" s="46"/>
      <c r="I275" s="47"/>
      <c r="J275" s="48"/>
      <c r="K275" s="48"/>
      <c r="L275" s="63"/>
      <c r="M275" s="63"/>
      <c r="N275" s="28"/>
      <c r="O275" s="31"/>
      <c r="P275" s="44"/>
      <c r="Q275" s="26"/>
      <c r="R275" s="26"/>
      <c r="S275" s="37"/>
    </row>
    <row r="276" spans="1:19" s="29" customFormat="1" x14ac:dyDescent="0.25">
      <c r="A276" s="45"/>
      <c r="C276" s="37"/>
      <c r="D276" s="37"/>
      <c r="E276" s="37"/>
      <c r="F276" s="46"/>
      <c r="G276" s="46"/>
      <c r="H276" s="46"/>
      <c r="I276" s="47"/>
      <c r="J276" s="48"/>
      <c r="K276" s="48"/>
      <c r="L276" s="63"/>
      <c r="M276" s="63"/>
      <c r="N276" s="28"/>
      <c r="O276" s="31"/>
      <c r="P276" s="44"/>
      <c r="Q276" s="26"/>
      <c r="R276" s="26"/>
      <c r="S276" s="37"/>
    </row>
    <row r="277" spans="1:19" s="29" customFormat="1" x14ac:dyDescent="0.25">
      <c r="A277" s="45"/>
      <c r="C277" s="37"/>
      <c r="D277" s="37"/>
      <c r="E277" s="37"/>
      <c r="F277" s="46"/>
      <c r="G277" s="46"/>
      <c r="H277" s="46"/>
      <c r="I277" s="47"/>
      <c r="J277" s="48"/>
      <c r="K277" s="48"/>
      <c r="L277" s="63"/>
      <c r="M277" s="63"/>
      <c r="N277" s="28"/>
      <c r="O277" s="31"/>
      <c r="P277" s="44"/>
      <c r="Q277" s="26"/>
      <c r="R277" s="26"/>
      <c r="S277" s="37"/>
    </row>
    <row r="278" spans="1:19" s="29" customFormat="1" x14ac:dyDescent="0.25">
      <c r="A278" s="45"/>
      <c r="C278" s="37"/>
      <c r="D278" s="37"/>
      <c r="E278" s="37"/>
      <c r="F278" s="46"/>
      <c r="G278" s="46"/>
      <c r="H278" s="46"/>
      <c r="I278" s="47"/>
      <c r="J278" s="48"/>
      <c r="K278" s="48"/>
      <c r="L278" s="63"/>
      <c r="M278" s="63"/>
      <c r="N278" s="28"/>
      <c r="O278" s="31"/>
      <c r="P278" s="44"/>
      <c r="Q278" s="26"/>
      <c r="R278" s="26"/>
      <c r="S278" s="37"/>
    </row>
    <row r="279" spans="1:19" s="29" customFormat="1" x14ac:dyDescent="0.25">
      <c r="A279" s="45"/>
      <c r="C279" s="37"/>
      <c r="D279" s="37"/>
      <c r="E279" s="37"/>
      <c r="F279" s="46"/>
      <c r="G279" s="46"/>
      <c r="H279" s="46"/>
      <c r="I279" s="47"/>
      <c r="J279" s="48"/>
      <c r="K279" s="48"/>
      <c r="L279" s="63"/>
      <c r="M279" s="63"/>
      <c r="N279" s="28"/>
      <c r="O279" s="31"/>
      <c r="P279" s="44"/>
      <c r="Q279" s="26"/>
      <c r="R279" s="26"/>
      <c r="S279" s="37"/>
    </row>
    <row r="280" spans="1:19" s="29" customFormat="1" x14ac:dyDescent="0.25">
      <c r="A280" s="45"/>
      <c r="C280" s="37"/>
      <c r="D280" s="37"/>
      <c r="E280" s="37"/>
      <c r="F280" s="46"/>
      <c r="G280" s="46"/>
      <c r="H280" s="46"/>
      <c r="I280" s="47"/>
      <c r="J280" s="48"/>
      <c r="K280" s="48"/>
      <c r="L280" s="63"/>
      <c r="M280" s="63"/>
      <c r="N280" s="28"/>
      <c r="O280" s="31"/>
      <c r="P280" s="44"/>
      <c r="Q280" s="26"/>
      <c r="R280" s="26"/>
      <c r="S280" s="37"/>
    </row>
    <row r="281" spans="1:19" s="29" customFormat="1" x14ac:dyDescent="0.25">
      <c r="A281" s="45"/>
      <c r="C281" s="37"/>
      <c r="D281" s="37"/>
      <c r="E281" s="37"/>
      <c r="F281" s="46"/>
      <c r="G281" s="46"/>
      <c r="H281" s="46"/>
      <c r="I281" s="47"/>
      <c r="J281" s="48"/>
      <c r="K281" s="48"/>
      <c r="L281" s="63"/>
      <c r="M281" s="63"/>
      <c r="N281" s="28"/>
      <c r="O281" s="31"/>
      <c r="P281" s="44"/>
      <c r="Q281" s="26"/>
      <c r="R281" s="26"/>
      <c r="S281" s="37"/>
    </row>
    <row r="282" spans="1:19" s="29" customFormat="1" x14ac:dyDescent="0.25">
      <c r="A282" s="45"/>
      <c r="C282" s="37"/>
      <c r="D282" s="37"/>
      <c r="E282" s="37"/>
      <c r="F282" s="46"/>
      <c r="G282" s="46"/>
      <c r="H282" s="46"/>
      <c r="I282" s="47"/>
      <c r="J282" s="48"/>
      <c r="K282" s="48"/>
      <c r="L282" s="63"/>
      <c r="M282" s="63"/>
      <c r="N282" s="28"/>
      <c r="O282" s="31"/>
      <c r="P282" s="44"/>
      <c r="Q282" s="26"/>
      <c r="R282" s="26"/>
      <c r="S282" s="37"/>
    </row>
    <row r="283" spans="1:19" s="29" customFormat="1" x14ac:dyDescent="0.25">
      <c r="A283" s="45"/>
      <c r="C283" s="37"/>
      <c r="D283" s="37"/>
      <c r="E283" s="37"/>
      <c r="F283" s="46"/>
      <c r="G283" s="46"/>
      <c r="H283" s="46"/>
      <c r="I283" s="47"/>
      <c r="J283" s="48"/>
      <c r="K283" s="48"/>
      <c r="L283" s="63"/>
      <c r="M283" s="63"/>
      <c r="N283" s="28"/>
      <c r="O283" s="31"/>
      <c r="P283" s="44"/>
      <c r="Q283" s="26"/>
      <c r="R283" s="26"/>
      <c r="S283" s="37"/>
    </row>
    <row r="284" spans="1:19" s="29" customFormat="1" x14ac:dyDescent="0.25">
      <c r="A284" s="45"/>
      <c r="C284" s="37"/>
      <c r="D284" s="37"/>
      <c r="E284" s="37"/>
      <c r="F284" s="46"/>
      <c r="G284" s="46"/>
      <c r="H284" s="46"/>
      <c r="I284" s="47"/>
      <c r="J284" s="48"/>
      <c r="K284" s="48"/>
      <c r="L284" s="63"/>
      <c r="M284" s="63"/>
      <c r="N284" s="28"/>
      <c r="O284" s="31"/>
      <c r="P284" s="44"/>
      <c r="Q284" s="26"/>
      <c r="R284" s="26"/>
      <c r="S284" s="37"/>
    </row>
    <row r="285" spans="1:19" s="29" customFormat="1" x14ac:dyDescent="0.25">
      <c r="A285" s="45"/>
      <c r="C285" s="37"/>
      <c r="D285" s="37"/>
      <c r="E285" s="37"/>
      <c r="F285" s="46"/>
      <c r="G285" s="46"/>
      <c r="H285" s="46"/>
      <c r="I285" s="47"/>
      <c r="J285" s="48"/>
      <c r="K285" s="48"/>
      <c r="L285" s="63"/>
      <c r="M285" s="63"/>
      <c r="N285" s="28"/>
      <c r="O285" s="31"/>
      <c r="P285" s="44"/>
      <c r="Q285" s="26"/>
      <c r="R285" s="26"/>
      <c r="S285" s="37"/>
    </row>
    <row r="286" spans="1:19" s="29" customFormat="1" x14ac:dyDescent="0.25">
      <c r="A286" s="45"/>
      <c r="C286" s="37"/>
      <c r="D286" s="37"/>
      <c r="E286" s="37"/>
      <c r="F286" s="46"/>
      <c r="G286" s="46"/>
      <c r="H286" s="46"/>
      <c r="I286" s="47"/>
      <c r="J286" s="48"/>
      <c r="K286" s="48"/>
      <c r="L286" s="63"/>
      <c r="M286" s="63"/>
      <c r="N286" s="28"/>
      <c r="O286" s="31"/>
      <c r="P286" s="44"/>
      <c r="Q286" s="26"/>
      <c r="R286" s="26"/>
      <c r="S286" s="37"/>
    </row>
    <row r="287" spans="1:19" s="29" customFormat="1" x14ac:dyDescent="0.25">
      <c r="A287" s="45"/>
      <c r="C287" s="37"/>
      <c r="D287" s="37"/>
      <c r="E287" s="37"/>
      <c r="F287" s="46"/>
      <c r="G287" s="46"/>
      <c r="H287" s="46"/>
      <c r="I287" s="47"/>
      <c r="J287" s="48"/>
      <c r="K287" s="48"/>
      <c r="L287" s="63"/>
      <c r="M287" s="63"/>
      <c r="N287" s="28"/>
      <c r="O287" s="31"/>
      <c r="P287" s="44"/>
      <c r="Q287" s="26"/>
      <c r="R287" s="26"/>
      <c r="S287" s="37"/>
    </row>
    <row r="288" spans="1:19" s="29" customFormat="1" x14ac:dyDescent="0.25">
      <c r="A288" s="45"/>
      <c r="C288" s="37"/>
      <c r="D288" s="37"/>
      <c r="E288" s="37"/>
      <c r="F288" s="46"/>
      <c r="G288" s="46"/>
      <c r="H288" s="46"/>
      <c r="I288" s="47"/>
      <c r="J288" s="48"/>
      <c r="K288" s="48"/>
      <c r="L288" s="63"/>
      <c r="M288" s="63"/>
      <c r="N288" s="28"/>
      <c r="O288" s="31"/>
      <c r="P288" s="44"/>
      <c r="Q288" s="26"/>
      <c r="R288" s="26"/>
      <c r="S288" s="37"/>
    </row>
    <row r="289" spans="1:19" s="29" customFormat="1" x14ac:dyDescent="0.25">
      <c r="A289" s="45"/>
      <c r="C289" s="37"/>
      <c r="D289" s="37"/>
      <c r="E289" s="37"/>
      <c r="F289" s="46"/>
      <c r="G289" s="46"/>
      <c r="H289" s="46"/>
      <c r="I289" s="47"/>
      <c r="J289" s="48"/>
      <c r="K289" s="48"/>
      <c r="L289" s="63"/>
      <c r="M289" s="63"/>
      <c r="N289" s="28"/>
      <c r="O289" s="31"/>
      <c r="P289" s="44"/>
      <c r="Q289" s="26"/>
      <c r="R289" s="26"/>
      <c r="S289" s="37"/>
    </row>
    <row r="290" spans="1:19" s="29" customFormat="1" x14ac:dyDescent="0.25">
      <c r="A290" s="45"/>
      <c r="C290" s="37"/>
      <c r="D290" s="37"/>
      <c r="E290" s="37"/>
      <c r="F290" s="46"/>
      <c r="G290" s="46"/>
      <c r="H290" s="46"/>
      <c r="I290" s="47"/>
      <c r="J290" s="48"/>
      <c r="K290" s="48"/>
      <c r="L290" s="63"/>
      <c r="M290" s="63"/>
      <c r="N290" s="28"/>
      <c r="O290" s="31"/>
      <c r="P290" s="44"/>
      <c r="Q290" s="26"/>
      <c r="R290" s="26"/>
      <c r="S290" s="37"/>
    </row>
    <row r="291" spans="1:19" s="29" customFormat="1" x14ac:dyDescent="0.25">
      <c r="A291" s="45"/>
      <c r="C291" s="37"/>
      <c r="D291" s="37"/>
      <c r="E291" s="37"/>
      <c r="F291" s="46"/>
      <c r="G291" s="46"/>
      <c r="H291" s="46"/>
      <c r="I291" s="47"/>
      <c r="J291" s="48"/>
      <c r="K291" s="48"/>
      <c r="L291" s="63"/>
      <c r="M291" s="63"/>
      <c r="N291" s="28"/>
      <c r="O291" s="31"/>
      <c r="P291" s="44"/>
      <c r="Q291" s="26"/>
      <c r="R291" s="26"/>
      <c r="S291" s="37"/>
    </row>
    <row r="292" spans="1:19" s="29" customFormat="1" x14ac:dyDescent="0.25">
      <c r="A292" s="45"/>
      <c r="C292" s="37"/>
      <c r="D292" s="37"/>
      <c r="E292" s="37"/>
      <c r="F292" s="46"/>
      <c r="G292" s="46"/>
      <c r="H292" s="46"/>
      <c r="I292" s="47"/>
      <c r="J292" s="48"/>
      <c r="K292" s="48"/>
      <c r="L292" s="63"/>
      <c r="M292" s="63"/>
      <c r="N292" s="28"/>
      <c r="O292" s="31"/>
      <c r="P292" s="44"/>
      <c r="Q292" s="26"/>
      <c r="R292" s="26"/>
      <c r="S292" s="37"/>
    </row>
    <row r="293" spans="1:19" s="29" customFormat="1" x14ac:dyDescent="0.25">
      <c r="A293" s="45"/>
      <c r="C293" s="37"/>
      <c r="D293" s="37"/>
      <c r="E293" s="37"/>
      <c r="F293" s="46"/>
      <c r="G293" s="46"/>
      <c r="H293" s="46"/>
      <c r="I293" s="47"/>
      <c r="J293" s="48"/>
      <c r="K293" s="48"/>
      <c r="L293" s="63"/>
      <c r="M293" s="63"/>
      <c r="N293" s="28"/>
      <c r="O293" s="31"/>
      <c r="P293" s="44"/>
      <c r="Q293" s="26"/>
      <c r="R293" s="26"/>
      <c r="S293" s="37"/>
    </row>
    <row r="294" spans="1:19" s="29" customFormat="1" x14ac:dyDescent="0.25">
      <c r="A294" s="45"/>
      <c r="C294" s="37"/>
      <c r="D294" s="37"/>
      <c r="E294" s="37"/>
      <c r="F294" s="46"/>
      <c r="G294" s="46"/>
      <c r="H294" s="46"/>
      <c r="I294" s="47"/>
      <c r="J294" s="48"/>
      <c r="K294" s="48"/>
      <c r="L294" s="63"/>
      <c r="M294" s="63"/>
      <c r="N294" s="28"/>
      <c r="O294" s="31"/>
      <c r="P294" s="44"/>
      <c r="Q294" s="26"/>
      <c r="R294" s="26"/>
      <c r="S294" s="37"/>
    </row>
    <row r="295" spans="1:19" s="29" customFormat="1" x14ac:dyDescent="0.25">
      <c r="A295" s="45"/>
      <c r="C295" s="37"/>
      <c r="D295" s="37"/>
      <c r="E295" s="37"/>
      <c r="F295" s="46"/>
      <c r="G295" s="46"/>
      <c r="H295" s="46"/>
      <c r="I295" s="47"/>
      <c r="J295" s="48"/>
      <c r="K295" s="48"/>
      <c r="L295" s="63"/>
      <c r="M295" s="63"/>
      <c r="N295" s="28"/>
      <c r="O295" s="31"/>
      <c r="P295" s="44"/>
      <c r="Q295" s="26"/>
      <c r="R295" s="26"/>
      <c r="S295" s="37"/>
    </row>
    <row r="296" spans="1:19" s="29" customFormat="1" x14ac:dyDescent="0.25">
      <c r="A296" s="45"/>
      <c r="C296" s="37"/>
      <c r="D296" s="37"/>
      <c r="E296" s="37"/>
      <c r="F296" s="46"/>
      <c r="G296" s="46"/>
      <c r="H296" s="46"/>
      <c r="I296" s="47"/>
      <c r="J296" s="48"/>
      <c r="K296" s="48"/>
      <c r="L296" s="63"/>
      <c r="M296" s="63"/>
      <c r="N296" s="28"/>
      <c r="O296" s="31"/>
      <c r="P296" s="44"/>
      <c r="Q296" s="26"/>
      <c r="R296" s="26"/>
      <c r="S296" s="37"/>
    </row>
    <row r="297" spans="1:19" s="29" customFormat="1" x14ac:dyDescent="0.25">
      <c r="A297" s="45"/>
      <c r="C297" s="37"/>
      <c r="D297" s="37"/>
      <c r="E297" s="37"/>
      <c r="F297" s="46"/>
      <c r="G297" s="46"/>
      <c r="H297" s="46"/>
      <c r="I297" s="47"/>
      <c r="J297" s="48"/>
      <c r="K297" s="48"/>
      <c r="L297" s="63"/>
      <c r="M297" s="63"/>
      <c r="N297" s="28"/>
      <c r="O297" s="31"/>
      <c r="P297" s="44"/>
      <c r="Q297" s="26"/>
      <c r="R297" s="26"/>
      <c r="S297" s="37"/>
    </row>
    <row r="298" spans="1:19" s="29" customFormat="1" x14ac:dyDescent="0.25">
      <c r="A298" s="45"/>
      <c r="C298" s="37"/>
      <c r="D298" s="37"/>
      <c r="E298" s="37"/>
      <c r="F298" s="46"/>
      <c r="G298" s="46"/>
      <c r="H298" s="46"/>
      <c r="I298" s="47"/>
      <c r="J298" s="48"/>
      <c r="K298" s="48"/>
      <c r="L298" s="63"/>
      <c r="M298" s="63"/>
      <c r="N298" s="28"/>
      <c r="O298" s="31"/>
      <c r="P298" s="44"/>
      <c r="Q298" s="26"/>
      <c r="R298" s="26"/>
      <c r="S298" s="37"/>
    </row>
    <row r="299" spans="1:19" s="29" customFormat="1" x14ac:dyDescent="0.25">
      <c r="A299" s="45"/>
      <c r="C299" s="37"/>
      <c r="D299" s="37"/>
      <c r="E299" s="37"/>
      <c r="F299" s="46"/>
      <c r="G299" s="46"/>
      <c r="H299" s="46"/>
      <c r="I299" s="47"/>
      <c r="J299" s="48"/>
      <c r="K299" s="48"/>
      <c r="L299" s="63"/>
      <c r="M299" s="63"/>
      <c r="N299" s="28"/>
      <c r="O299" s="31"/>
      <c r="P299" s="44"/>
      <c r="Q299" s="26"/>
      <c r="R299" s="26"/>
      <c r="S299" s="37"/>
    </row>
    <row r="300" spans="1:19" s="29" customFormat="1" x14ac:dyDescent="0.25">
      <c r="A300" s="45"/>
      <c r="C300" s="37"/>
      <c r="D300" s="37"/>
      <c r="E300" s="37"/>
      <c r="F300" s="46"/>
      <c r="G300" s="46"/>
      <c r="H300" s="46"/>
      <c r="I300" s="47"/>
      <c r="J300" s="48"/>
      <c r="K300" s="48"/>
      <c r="L300" s="63"/>
      <c r="M300" s="63"/>
      <c r="N300" s="28"/>
      <c r="O300" s="31"/>
      <c r="P300" s="44"/>
      <c r="Q300" s="26"/>
      <c r="R300" s="26"/>
      <c r="S300" s="37"/>
    </row>
    <row r="301" spans="1:19" s="29" customFormat="1" x14ac:dyDescent="0.25">
      <c r="A301" s="45"/>
      <c r="C301" s="37"/>
      <c r="D301" s="37"/>
      <c r="E301" s="37"/>
      <c r="F301" s="46"/>
      <c r="G301" s="46"/>
      <c r="H301" s="46"/>
      <c r="I301" s="47"/>
      <c r="J301" s="48"/>
      <c r="K301" s="48"/>
      <c r="L301" s="63"/>
      <c r="M301" s="63"/>
      <c r="N301" s="28"/>
      <c r="O301" s="31"/>
      <c r="P301" s="44"/>
      <c r="Q301" s="26"/>
      <c r="R301" s="26"/>
      <c r="S301" s="37"/>
    </row>
    <row r="302" spans="1:19" s="29" customFormat="1" x14ac:dyDescent="0.25">
      <c r="A302" s="45"/>
      <c r="C302" s="37"/>
      <c r="D302" s="37"/>
      <c r="E302" s="37"/>
      <c r="F302" s="46"/>
      <c r="G302" s="46"/>
      <c r="H302" s="46"/>
      <c r="I302" s="47"/>
      <c r="J302" s="48"/>
      <c r="K302" s="48"/>
      <c r="L302" s="63"/>
      <c r="M302" s="63"/>
      <c r="N302" s="28"/>
      <c r="O302" s="31"/>
      <c r="P302" s="44"/>
      <c r="Q302" s="26"/>
      <c r="R302" s="26"/>
      <c r="S302" s="37"/>
    </row>
    <row r="303" spans="1:19" s="29" customFormat="1" x14ac:dyDescent="0.25">
      <c r="A303" s="45"/>
      <c r="C303" s="37"/>
      <c r="D303" s="37"/>
      <c r="E303" s="37"/>
      <c r="F303" s="46"/>
      <c r="G303" s="46"/>
      <c r="H303" s="46"/>
      <c r="I303" s="47"/>
      <c r="J303" s="48"/>
      <c r="K303" s="48"/>
      <c r="L303" s="63"/>
      <c r="M303" s="63"/>
      <c r="N303" s="28"/>
      <c r="O303" s="31"/>
      <c r="P303" s="44"/>
      <c r="Q303" s="26"/>
      <c r="R303" s="26"/>
      <c r="S303" s="37"/>
    </row>
    <row r="304" spans="1:19" s="29" customFormat="1" x14ac:dyDescent="0.25">
      <c r="A304" s="45"/>
      <c r="C304" s="37"/>
      <c r="D304" s="37"/>
      <c r="E304" s="37"/>
      <c r="F304" s="46"/>
      <c r="G304" s="46"/>
      <c r="H304" s="46"/>
      <c r="I304" s="47"/>
      <c r="J304" s="48"/>
      <c r="K304" s="48"/>
      <c r="L304" s="63"/>
      <c r="M304" s="63"/>
      <c r="N304" s="28"/>
      <c r="O304" s="31"/>
      <c r="P304" s="44"/>
      <c r="Q304" s="26"/>
      <c r="R304" s="26"/>
      <c r="S304" s="37"/>
    </row>
    <row r="305" spans="1:19" s="29" customFormat="1" x14ac:dyDescent="0.25">
      <c r="A305" s="45"/>
      <c r="C305" s="37"/>
      <c r="D305" s="37"/>
      <c r="E305" s="37"/>
      <c r="F305" s="46"/>
      <c r="G305" s="46"/>
      <c r="H305" s="46"/>
      <c r="I305" s="47"/>
      <c r="J305" s="48"/>
      <c r="K305" s="48"/>
      <c r="L305" s="63"/>
      <c r="M305" s="63"/>
      <c r="N305" s="28"/>
      <c r="O305" s="31"/>
      <c r="P305" s="44"/>
      <c r="Q305" s="26"/>
      <c r="R305" s="26"/>
      <c r="S305" s="37"/>
    </row>
    <row r="306" spans="1:19" s="29" customFormat="1" x14ac:dyDescent="0.25">
      <c r="A306" s="45"/>
      <c r="C306" s="37"/>
      <c r="D306" s="37"/>
      <c r="E306" s="37"/>
      <c r="F306" s="46"/>
      <c r="G306" s="46"/>
      <c r="H306" s="46"/>
      <c r="I306" s="47"/>
      <c r="J306" s="48"/>
      <c r="K306" s="48"/>
      <c r="L306" s="63"/>
      <c r="M306" s="63"/>
      <c r="N306" s="28"/>
      <c r="O306" s="31"/>
      <c r="P306" s="44"/>
      <c r="Q306" s="26"/>
      <c r="R306" s="26"/>
      <c r="S306" s="37"/>
    </row>
    <row r="307" spans="1:19" s="29" customFormat="1" x14ac:dyDescent="0.25">
      <c r="A307" s="45"/>
      <c r="C307" s="37"/>
      <c r="D307" s="37"/>
      <c r="E307" s="37"/>
      <c r="F307" s="46"/>
      <c r="G307" s="46"/>
      <c r="H307" s="46"/>
      <c r="I307" s="47"/>
      <c r="J307" s="48"/>
      <c r="K307" s="48"/>
      <c r="L307" s="63"/>
      <c r="M307" s="63"/>
      <c r="N307" s="28"/>
      <c r="O307" s="31"/>
      <c r="P307" s="44"/>
      <c r="Q307" s="26"/>
      <c r="R307" s="26"/>
      <c r="S307" s="37"/>
    </row>
    <row r="308" spans="1:19" s="29" customFormat="1" x14ac:dyDescent="0.25">
      <c r="A308" s="45"/>
      <c r="C308" s="37"/>
      <c r="D308" s="37"/>
      <c r="E308" s="37"/>
      <c r="F308" s="46"/>
      <c r="G308" s="46"/>
      <c r="H308" s="46"/>
      <c r="I308" s="47"/>
      <c r="J308" s="48"/>
      <c r="K308" s="48"/>
      <c r="L308" s="63"/>
      <c r="M308" s="63"/>
      <c r="N308" s="28"/>
      <c r="O308" s="31"/>
      <c r="P308" s="44"/>
      <c r="Q308" s="26"/>
      <c r="R308" s="26"/>
      <c r="S308" s="37"/>
    </row>
    <row r="309" spans="1:19" s="29" customFormat="1" x14ac:dyDescent="0.25">
      <c r="A309" s="45"/>
      <c r="C309" s="37"/>
      <c r="D309" s="37"/>
      <c r="E309" s="37"/>
      <c r="F309" s="46"/>
      <c r="G309" s="46"/>
      <c r="H309" s="46"/>
      <c r="I309" s="47"/>
      <c r="J309" s="48"/>
      <c r="K309" s="48"/>
      <c r="L309" s="63"/>
      <c r="M309" s="63"/>
      <c r="N309" s="28"/>
      <c r="O309" s="31"/>
      <c r="P309" s="44"/>
      <c r="Q309" s="26"/>
      <c r="R309" s="26"/>
      <c r="S309" s="37"/>
    </row>
    <row r="310" spans="1:19" s="29" customFormat="1" x14ac:dyDescent="0.25">
      <c r="A310" s="45"/>
      <c r="C310" s="37"/>
      <c r="D310" s="37"/>
      <c r="E310" s="37"/>
      <c r="F310" s="46"/>
      <c r="G310" s="46"/>
      <c r="H310" s="46"/>
      <c r="I310" s="47"/>
      <c r="J310" s="48"/>
      <c r="K310" s="48"/>
      <c r="L310" s="63"/>
      <c r="M310" s="63"/>
      <c r="N310" s="28"/>
      <c r="O310" s="31"/>
      <c r="P310" s="44"/>
      <c r="Q310" s="26"/>
      <c r="R310" s="26"/>
      <c r="S310" s="37"/>
    </row>
    <row r="311" spans="1:19" s="29" customFormat="1" x14ac:dyDescent="0.25">
      <c r="A311" s="45"/>
      <c r="C311" s="37"/>
      <c r="D311" s="37"/>
      <c r="E311" s="37"/>
      <c r="F311" s="46"/>
      <c r="G311" s="46"/>
      <c r="H311" s="46"/>
      <c r="I311" s="47"/>
      <c r="J311" s="48"/>
      <c r="K311" s="48"/>
      <c r="L311" s="63"/>
      <c r="M311" s="63"/>
      <c r="N311" s="28"/>
      <c r="O311" s="31"/>
      <c r="P311" s="44"/>
      <c r="Q311" s="26"/>
      <c r="R311" s="26"/>
      <c r="S311" s="37"/>
    </row>
    <row r="312" spans="1:19" s="29" customFormat="1" x14ac:dyDescent="0.25">
      <c r="A312" s="45"/>
      <c r="C312" s="37"/>
      <c r="D312" s="37"/>
      <c r="E312" s="37"/>
      <c r="F312" s="46"/>
      <c r="G312" s="46"/>
      <c r="H312" s="46"/>
      <c r="I312" s="47"/>
      <c r="J312" s="48"/>
      <c r="K312" s="48"/>
      <c r="L312" s="63"/>
      <c r="M312" s="63"/>
      <c r="N312" s="28"/>
      <c r="O312" s="31"/>
      <c r="P312" s="44"/>
      <c r="Q312" s="26"/>
      <c r="R312" s="26"/>
      <c r="S312" s="37"/>
    </row>
    <row r="313" spans="1:19" s="29" customFormat="1" x14ac:dyDescent="0.25">
      <c r="A313" s="45"/>
      <c r="C313" s="37"/>
      <c r="D313" s="37"/>
      <c r="E313" s="37"/>
      <c r="F313" s="46"/>
      <c r="G313" s="46"/>
      <c r="H313" s="46"/>
      <c r="I313" s="47"/>
      <c r="J313" s="48"/>
      <c r="K313" s="48"/>
      <c r="L313" s="63"/>
      <c r="M313" s="63"/>
      <c r="N313" s="28"/>
      <c r="O313" s="31"/>
      <c r="P313" s="44"/>
      <c r="Q313" s="26"/>
      <c r="R313" s="26"/>
      <c r="S313" s="37"/>
    </row>
    <row r="314" spans="1:19" s="29" customFormat="1" x14ac:dyDescent="0.25">
      <c r="A314" s="45"/>
      <c r="C314" s="37"/>
      <c r="D314" s="37"/>
      <c r="E314" s="37"/>
      <c r="F314" s="46"/>
      <c r="G314" s="46"/>
      <c r="H314" s="46"/>
      <c r="I314" s="47"/>
      <c r="J314" s="48"/>
      <c r="K314" s="48"/>
      <c r="L314" s="63"/>
      <c r="M314" s="63"/>
      <c r="N314" s="28"/>
      <c r="O314" s="31"/>
      <c r="P314" s="44"/>
      <c r="Q314" s="26"/>
      <c r="R314" s="26"/>
      <c r="S314" s="37"/>
    </row>
    <row r="315" spans="1:19" s="29" customFormat="1" x14ac:dyDescent="0.25">
      <c r="A315" s="45"/>
      <c r="C315" s="37"/>
      <c r="D315" s="37"/>
      <c r="E315" s="37"/>
      <c r="F315" s="46"/>
      <c r="G315" s="46"/>
      <c r="H315" s="46"/>
      <c r="I315" s="47"/>
      <c r="J315" s="48"/>
      <c r="K315" s="48"/>
      <c r="L315" s="63"/>
      <c r="M315" s="63"/>
      <c r="N315" s="28"/>
      <c r="O315" s="31"/>
      <c r="P315" s="44"/>
      <c r="Q315" s="26"/>
      <c r="R315" s="26"/>
      <c r="S315" s="37"/>
    </row>
    <row r="316" spans="1:19" s="29" customFormat="1" x14ac:dyDescent="0.25">
      <c r="A316" s="45"/>
      <c r="C316" s="37"/>
      <c r="D316" s="37"/>
      <c r="E316" s="37"/>
      <c r="F316" s="46"/>
      <c r="G316" s="46"/>
      <c r="H316" s="46"/>
      <c r="I316" s="47"/>
      <c r="J316" s="48"/>
      <c r="K316" s="48"/>
      <c r="L316" s="63"/>
      <c r="M316" s="63"/>
      <c r="N316" s="28"/>
      <c r="O316" s="31"/>
      <c r="P316" s="44"/>
      <c r="Q316" s="26"/>
      <c r="R316" s="26"/>
      <c r="S316" s="37"/>
    </row>
    <row r="317" spans="1:19" s="29" customFormat="1" x14ac:dyDescent="0.25">
      <c r="A317" s="45"/>
      <c r="C317" s="37"/>
      <c r="D317" s="37"/>
      <c r="E317" s="37"/>
      <c r="F317" s="46"/>
      <c r="G317" s="46"/>
      <c r="H317" s="46"/>
      <c r="I317" s="47"/>
      <c r="J317" s="48"/>
      <c r="K317" s="48"/>
      <c r="L317" s="63"/>
      <c r="M317" s="63"/>
      <c r="N317" s="28"/>
      <c r="O317" s="31"/>
      <c r="P317" s="44"/>
      <c r="Q317" s="26"/>
      <c r="R317" s="26"/>
      <c r="S317" s="37"/>
    </row>
    <row r="318" spans="1:19" s="29" customFormat="1" x14ac:dyDescent="0.25">
      <c r="A318" s="45"/>
      <c r="C318" s="37"/>
      <c r="D318" s="37"/>
      <c r="E318" s="37"/>
      <c r="F318" s="46"/>
      <c r="G318" s="46"/>
      <c r="H318" s="46"/>
      <c r="I318" s="47"/>
      <c r="J318" s="48"/>
      <c r="K318" s="48"/>
      <c r="L318" s="63"/>
      <c r="M318" s="63"/>
      <c r="N318" s="28"/>
      <c r="O318" s="31"/>
      <c r="P318" s="44"/>
      <c r="Q318" s="26"/>
      <c r="R318" s="26"/>
      <c r="S318" s="37"/>
    </row>
    <row r="319" spans="1:19" s="29" customFormat="1" x14ac:dyDescent="0.25">
      <c r="A319" s="45"/>
      <c r="C319" s="37"/>
      <c r="D319" s="37"/>
      <c r="E319" s="37"/>
      <c r="F319" s="46"/>
      <c r="G319" s="46"/>
      <c r="H319" s="46"/>
      <c r="I319" s="47"/>
      <c r="J319" s="48"/>
      <c r="K319" s="48"/>
      <c r="L319" s="63"/>
      <c r="M319" s="63"/>
      <c r="N319" s="28"/>
      <c r="O319" s="31"/>
      <c r="P319" s="44"/>
      <c r="Q319" s="26"/>
      <c r="R319" s="26"/>
      <c r="S319" s="37"/>
    </row>
    <row r="320" spans="1:19" s="29" customFormat="1" x14ac:dyDescent="0.25">
      <c r="A320" s="45"/>
      <c r="C320" s="37"/>
      <c r="D320" s="37"/>
      <c r="E320" s="37"/>
      <c r="F320" s="46"/>
      <c r="G320" s="46"/>
      <c r="H320" s="46"/>
      <c r="I320" s="47"/>
      <c r="J320" s="48"/>
      <c r="K320" s="48"/>
      <c r="L320" s="63"/>
      <c r="M320" s="63"/>
      <c r="N320" s="28"/>
      <c r="O320" s="31"/>
      <c r="P320" s="44"/>
      <c r="Q320" s="26"/>
      <c r="R320" s="26"/>
      <c r="S320" s="37"/>
    </row>
    <row r="321" spans="1:19" s="29" customFormat="1" x14ac:dyDescent="0.25">
      <c r="A321" s="45"/>
      <c r="C321" s="37"/>
      <c r="D321" s="37"/>
      <c r="E321" s="37"/>
      <c r="F321" s="46"/>
      <c r="G321" s="46"/>
      <c r="H321" s="46"/>
      <c r="I321" s="47"/>
      <c r="J321" s="48"/>
      <c r="K321" s="48"/>
      <c r="L321" s="63"/>
      <c r="M321" s="63"/>
      <c r="N321" s="28"/>
      <c r="O321" s="31"/>
      <c r="P321" s="44"/>
      <c r="Q321" s="26"/>
      <c r="R321" s="26"/>
      <c r="S321" s="37"/>
    </row>
    <row r="322" spans="1:19" s="29" customFormat="1" x14ac:dyDescent="0.25">
      <c r="A322" s="45"/>
      <c r="C322" s="37"/>
      <c r="D322" s="37"/>
      <c r="E322" s="37"/>
      <c r="F322" s="46"/>
      <c r="G322" s="46"/>
      <c r="H322" s="46"/>
      <c r="I322" s="47"/>
      <c r="J322" s="48"/>
      <c r="K322" s="48"/>
      <c r="L322" s="63"/>
      <c r="M322" s="63"/>
      <c r="N322" s="28"/>
      <c r="O322" s="31"/>
      <c r="P322" s="44"/>
      <c r="Q322" s="26"/>
      <c r="R322" s="26"/>
      <c r="S322" s="37"/>
    </row>
    <row r="323" spans="1:19" s="29" customFormat="1" x14ac:dyDescent="0.25">
      <c r="A323" s="45"/>
      <c r="C323" s="37"/>
      <c r="D323" s="37"/>
      <c r="E323" s="37"/>
      <c r="F323" s="46"/>
      <c r="G323" s="46"/>
      <c r="H323" s="46"/>
      <c r="I323" s="47"/>
      <c r="J323" s="48"/>
      <c r="K323" s="48"/>
      <c r="L323" s="63"/>
      <c r="M323" s="63"/>
      <c r="N323" s="28"/>
      <c r="O323" s="31"/>
      <c r="P323" s="44"/>
      <c r="Q323" s="26"/>
      <c r="R323" s="26"/>
      <c r="S323" s="37"/>
    </row>
    <row r="324" spans="1:19" s="29" customFormat="1" x14ac:dyDescent="0.25">
      <c r="A324" s="45"/>
      <c r="C324" s="37"/>
      <c r="D324" s="37"/>
      <c r="E324" s="37"/>
      <c r="F324" s="46"/>
      <c r="G324" s="46"/>
      <c r="H324" s="46"/>
      <c r="I324" s="47"/>
      <c r="J324" s="48"/>
      <c r="K324" s="48"/>
      <c r="L324" s="63"/>
      <c r="M324" s="63"/>
      <c r="N324" s="28"/>
      <c r="O324" s="31"/>
      <c r="P324" s="44"/>
      <c r="Q324" s="26"/>
      <c r="R324" s="26"/>
      <c r="S324" s="37"/>
    </row>
    <row r="325" spans="1:19" s="29" customFormat="1" x14ac:dyDescent="0.25">
      <c r="A325" s="45"/>
      <c r="C325" s="37"/>
      <c r="D325" s="37"/>
      <c r="E325" s="37"/>
      <c r="F325" s="46"/>
      <c r="G325" s="46"/>
      <c r="H325" s="46"/>
      <c r="I325" s="47"/>
      <c r="J325" s="48"/>
      <c r="K325" s="48"/>
      <c r="L325" s="63"/>
      <c r="M325" s="63"/>
      <c r="N325" s="28"/>
      <c r="O325" s="31"/>
      <c r="P325" s="44"/>
      <c r="Q325" s="26"/>
      <c r="R325" s="26"/>
      <c r="S325" s="37"/>
    </row>
    <row r="326" spans="1:19" s="29" customFormat="1" x14ac:dyDescent="0.25">
      <c r="A326" s="45"/>
      <c r="C326" s="37"/>
      <c r="D326" s="37"/>
      <c r="E326" s="37"/>
      <c r="F326" s="46"/>
      <c r="G326" s="46"/>
      <c r="H326" s="46"/>
      <c r="I326" s="47"/>
      <c r="J326" s="48"/>
      <c r="K326" s="48"/>
      <c r="L326" s="63"/>
      <c r="M326" s="63"/>
      <c r="N326" s="28"/>
      <c r="O326" s="31"/>
      <c r="P326" s="44"/>
      <c r="Q326" s="26"/>
      <c r="R326" s="26"/>
      <c r="S326" s="37"/>
    </row>
    <row r="327" spans="1:19" s="29" customFormat="1" x14ac:dyDescent="0.25">
      <c r="A327" s="45"/>
      <c r="C327" s="37"/>
      <c r="D327" s="37"/>
      <c r="E327" s="37"/>
      <c r="F327" s="46"/>
      <c r="G327" s="46"/>
      <c r="H327" s="46"/>
      <c r="I327" s="47"/>
      <c r="J327" s="48"/>
      <c r="K327" s="48"/>
      <c r="L327" s="63"/>
      <c r="M327" s="63"/>
      <c r="N327" s="28"/>
      <c r="O327" s="31"/>
      <c r="P327" s="44"/>
      <c r="Q327" s="26"/>
      <c r="R327" s="26"/>
      <c r="S327" s="37"/>
    </row>
    <row r="328" spans="1:19" s="29" customFormat="1" x14ac:dyDescent="0.25">
      <c r="A328" s="45"/>
      <c r="C328" s="37"/>
      <c r="D328" s="37"/>
      <c r="E328" s="37"/>
      <c r="F328" s="46"/>
      <c r="G328" s="46"/>
      <c r="H328" s="46"/>
      <c r="I328" s="47"/>
      <c r="J328" s="48"/>
      <c r="K328" s="48"/>
      <c r="L328" s="63"/>
      <c r="M328" s="63"/>
      <c r="N328" s="28"/>
      <c r="O328" s="31"/>
      <c r="P328" s="44"/>
      <c r="Q328" s="26"/>
      <c r="R328" s="26"/>
      <c r="S328" s="37"/>
    </row>
    <row r="329" spans="1:19" s="29" customFormat="1" x14ac:dyDescent="0.25">
      <c r="A329" s="45"/>
      <c r="C329" s="37"/>
      <c r="D329" s="37"/>
      <c r="E329" s="37"/>
      <c r="F329" s="46"/>
      <c r="G329" s="46"/>
      <c r="H329" s="46"/>
      <c r="I329" s="47"/>
      <c r="J329" s="48"/>
      <c r="K329" s="48"/>
      <c r="L329" s="63"/>
      <c r="M329" s="63"/>
      <c r="N329" s="28"/>
      <c r="O329" s="31"/>
      <c r="P329" s="44"/>
      <c r="Q329" s="26"/>
      <c r="R329" s="26"/>
      <c r="S329" s="37"/>
    </row>
    <row r="330" spans="1:19" s="29" customFormat="1" x14ac:dyDescent="0.25">
      <c r="A330" s="45"/>
      <c r="C330" s="37"/>
      <c r="D330" s="37"/>
      <c r="E330" s="37"/>
      <c r="F330" s="46"/>
      <c r="G330" s="46"/>
      <c r="H330" s="46"/>
      <c r="I330" s="47"/>
      <c r="J330" s="48"/>
      <c r="K330" s="48"/>
      <c r="L330" s="63"/>
      <c r="M330" s="63"/>
      <c r="N330" s="28"/>
      <c r="O330" s="31"/>
      <c r="P330" s="44"/>
      <c r="Q330" s="26"/>
      <c r="R330" s="26"/>
      <c r="S330" s="37"/>
    </row>
    <row r="331" spans="1:19" s="29" customFormat="1" x14ac:dyDescent="0.25">
      <c r="A331" s="45"/>
      <c r="C331" s="37"/>
      <c r="D331" s="37"/>
      <c r="E331" s="37"/>
      <c r="F331" s="46"/>
      <c r="G331" s="46"/>
      <c r="H331" s="46"/>
      <c r="I331" s="47"/>
      <c r="J331" s="48"/>
      <c r="K331" s="48"/>
      <c r="L331" s="63"/>
      <c r="M331" s="63"/>
      <c r="N331" s="28"/>
      <c r="O331" s="31"/>
      <c r="P331" s="44"/>
      <c r="Q331" s="26"/>
      <c r="R331" s="26"/>
      <c r="S331" s="37"/>
    </row>
    <row r="332" spans="1:19" s="29" customFormat="1" x14ac:dyDescent="0.25">
      <c r="A332" s="45"/>
      <c r="C332" s="37"/>
      <c r="D332" s="37"/>
      <c r="E332" s="37"/>
      <c r="F332" s="46"/>
      <c r="G332" s="46"/>
      <c r="H332" s="46"/>
      <c r="I332" s="47"/>
      <c r="J332" s="48"/>
      <c r="K332" s="48"/>
      <c r="L332" s="63"/>
      <c r="M332" s="63"/>
      <c r="N332" s="28"/>
      <c r="O332" s="31"/>
      <c r="P332" s="44"/>
      <c r="Q332" s="26"/>
      <c r="R332" s="26"/>
      <c r="S332" s="37"/>
    </row>
    <row r="333" spans="1:19" s="29" customFormat="1" x14ac:dyDescent="0.25">
      <c r="A333" s="45"/>
      <c r="C333" s="37"/>
      <c r="D333" s="37"/>
      <c r="E333" s="37"/>
      <c r="F333" s="46"/>
      <c r="G333" s="46"/>
      <c r="H333" s="46"/>
      <c r="I333" s="47"/>
      <c r="J333" s="48"/>
      <c r="K333" s="48"/>
      <c r="L333" s="63"/>
      <c r="M333" s="63"/>
      <c r="N333" s="28"/>
      <c r="O333" s="31"/>
      <c r="P333" s="44"/>
      <c r="Q333" s="26"/>
      <c r="R333" s="26"/>
      <c r="S333" s="37"/>
    </row>
    <row r="334" spans="1:19" s="29" customFormat="1" x14ac:dyDescent="0.25">
      <c r="A334" s="45"/>
      <c r="C334" s="37"/>
      <c r="D334" s="37"/>
      <c r="E334" s="37"/>
      <c r="F334" s="46"/>
      <c r="G334" s="46"/>
      <c r="H334" s="46"/>
      <c r="I334" s="47"/>
      <c r="J334" s="48"/>
      <c r="K334" s="48"/>
      <c r="L334" s="63"/>
      <c r="M334" s="63"/>
      <c r="N334" s="28"/>
      <c r="O334" s="31"/>
      <c r="P334" s="44"/>
      <c r="Q334" s="26"/>
      <c r="R334" s="26"/>
      <c r="S334" s="37"/>
    </row>
    <row r="335" spans="1:19" s="29" customFormat="1" x14ac:dyDescent="0.25">
      <c r="A335" s="45"/>
      <c r="C335" s="37"/>
      <c r="D335" s="37"/>
      <c r="E335" s="37"/>
      <c r="F335" s="46"/>
      <c r="G335" s="46"/>
      <c r="H335" s="46"/>
      <c r="I335" s="47"/>
      <c r="J335" s="48"/>
      <c r="K335" s="48"/>
      <c r="L335" s="63"/>
      <c r="M335" s="63"/>
      <c r="N335" s="28"/>
      <c r="O335" s="31"/>
      <c r="P335" s="44"/>
      <c r="Q335" s="26"/>
      <c r="R335" s="26"/>
      <c r="S335" s="37"/>
    </row>
    <row r="336" spans="1:19" s="29" customFormat="1" x14ac:dyDescent="0.25">
      <c r="A336" s="45"/>
      <c r="C336" s="37"/>
      <c r="D336" s="37"/>
      <c r="E336" s="37"/>
      <c r="F336" s="46"/>
      <c r="G336" s="46"/>
      <c r="H336" s="46"/>
      <c r="I336" s="47"/>
      <c r="J336" s="48"/>
      <c r="K336" s="48"/>
      <c r="L336" s="63"/>
      <c r="M336" s="63"/>
      <c r="N336" s="28"/>
      <c r="O336" s="31"/>
      <c r="P336" s="44"/>
      <c r="Q336" s="26"/>
      <c r="R336" s="26"/>
      <c r="S336" s="37"/>
    </row>
    <row r="337" spans="1:19" s="29" customFormat="1" x14ac:dyDescent="0.25">
      <c r="A337" s="45"/>
      <c r="C337" s="37"/>
      <c r="D337" s="37"/>
      <c r="E337" s="37"/>
      <c r="F337" s="46"/>
      <c r="G337" s="46"/>
      <c r="H337" s="46"/>
      <c r="I337" s="47"/>
      <c r="J337" s="48"/>
      <c r="K337" s="48"/>
      <c r="L337" s="63"/>
      <c r="M337" s="63"/>
      <c r="N337" s="28"/>
      <c r="O337" s="31"/>
      <c r="P337" s="44"/>
      <c r="Q337" s="26"/>
      <c r="R337" s="26"/>
      <c r="S337" s="37"/>
    </row>
    <row r="338" spans="1:19" s="29" customFormat="1" x14ac:dyDescent="0.25">
      <c r="A338" s="45"/>
      <c r="C338" s="37"/>
      <c r="D338" s="37"/>
      <c r="E338" s="37"/>
      <c r="F338" s="46"/>
      <c r="G338" s="46"/>
      <c r="H338" s="46"/>
      <c r="I338" s="47"/>
      <c r="J338" s="48"/>
      <c r="K338" s="48"/>
      <c r="L338" s="63"/>
      <c r="M338" s="63"/>
      <c r="N338" s="28"/>
      <c r="O338" s="31"/>
      <c r="P338" s="44"/>
      <c r="Q338" s="26"/>
      <c r="R338" s="26"/>
      <c r="S338" s="37"/>
    </row>
    <row r="339" spans="1:19" s="29" customFormat="1" x14ac:dyDescent="0.25">
      <c r="A339" s="45"/>
      <c r="C339" s="37"/>
      <c r="D339" s="37"/>
      <c r="E339" s="37"/>
      <c r="F339" s="46"/>
      <c r="G339" s="46"/>
      <c r="H339" s="46"/>
      <c r="I339" s="47"/>
      <c r="J339" s="48"/>
      <c r="K339" s="48"/>
      <c r="L339" s="63"/>
      <c r="M339" s="63"/>
      <c r="N339" s="28"/>
      <c r="O339" s="31"/>
      <c r="P339" s="44"/>
      <c r="Q339" s="26"/>
      <c r="R339" s="26"/>
      <c r="S339" s="37"/>
    </row>
    <row r="340" spans="1:19" s="29" customFormat="1" x14ac:dyDescent="0.25">
      <c r="A340" s="45"/>
      <c r="C340" s="37"/>
      <c r="D340" s="37"/>
      <c r="E340" s="37"/>
      <c r="F340" s="46"/>
      <c r="G340" s="46"/>
      <c r="H340" s="46"/>
      <c r="I340" s="47"/>
      <c r="J340" s="48"/>
      <c r="K340" s="48"/>
      <c r="L340" s="63"/>
      <c r="M340" s="63"/>
      <c r="N340" s="28"/>
      <c r="O340" s="31"/>
      <c r="P340" s="44"/>
      <c r="Q340" s="26"/>
      <c r="R340" s="26"/>
      <c r="S340" s="37"/>
    </row>
    <row r="341" spans="1:19" s="29" customFormat="1" x14ac:dyDescent="0.25">
      <c r="A341" s="45"/>
      <c r="C341" s="37"/>
      <c r="D341" s="37"/>
      <c r="E341" s="37"/>
      <c r="F341" s="46"/>
      <c r="G341" s="46"/>
      <c r="H341" s="46"/>
      <c r="I341" s="47"/>
      <c r="J341" s="48"/>
      <c r="K341" s="48"/>
      <c r="L341" s="63"/>
      <c r="M341" s="63"/>
      <c r="N341" s="28"/>
      <c r="O341" s="31"/>
      <c r="P341" s="44"/>
      <c r="Q341" s="26"/>
      <c r="R341" s="26"/>
      <c r="S341" s="37"/>
    </row>
    <row r="342" spans="1:19" s="29" customFormat="1" x14ac:dyDescent="0.25">
      <c r="A342" s="45"/>
      <c r="C342" s="37"/>
      <c r="D342" s="37"/>
      <c r="E342" s="37"/>
      <c r="F342" s="46"/>
      <c r="G342" s="46"/>
      <c r="H342" s="46"/>
      <c r="I342" s="47"/>
      <c r="J342" s="48"/>
      <c r="K342" s="48"/>
      <c r="L342" s="63"/>
      <c r="M342" s="63"/>
      <c r="N342" s="28"/>
      <c r="O342" s="31"/>
      <c r="P342" s="44"/>
      <c r="Q342" s="26"/>
      <c r="R342" s="26"/>
      <c r="S342" s="37"/>
    </row>
    <row r="343" spans="1:19" s="29" customFormat="1" x14ac:dyDescent="0.25">
      <c r="A343" s="45"/>
      <c r="C343" s="37"/>
      <c r="D343" s="37"/>
      <c r="E343" s="37"/>
      <c r="F343" s="46"/>
      <c r="G343" s="46"/>
      <c r="H343" s="46"/>
      <c r="I343" s="47"/>
      <c r="J343" s="48"/>
      <c r="K343" s="48"/>
      <c r="L343" s="63"/>
      <c r="M343" s="63"/>
      <c r="N343" s="28"/>
      <c r="O343" s="31"/>
      <c r="P343" s="44"/>
      <c r="Q343" s="26"/>
      <c r="R343" s="26"/>
      <c r="S343" s="37"/>
    </row>
    <row r="344" spans="1:19" s="29" customFormat="1" x14ac:dyDescent="0.25">
      <c r="A344" s="45"/>
      <c r="C344" s="37"/>
      <c r="D344" s="37"/>
      <c r="E344" s="37"/>
      <c r="F344" s="46"/>
      <c r="G344" s="46"/>
      <c r="H344" s="46"/>
      <c r="I344" s="47"/>
      <c r="J344" s="48"/>
      <c r="K344" s="48"/>
      <c r="L344" s="63"/>
      <c r="M344" s="63"/>
      <c r="N344" s="28"/>
      <c r="O344" s="31"/>
      <c r="P344" s="44"/>
      <c r="Q344" s="26"/>
      <c r="R344" s="26"/>
      <c r="S344" s="37"/>
    </row>
    <row r="345" spans="1:19" s="29" customFormat="1" x14ac:dyDescent="0.25">
      <c r="A345" s="45"/>
      <c r="C345" s="37"/>
      <c r="D345" s="37"/>
      <c r="E345" s="37"/>
      <c r="F345" s="46"/>
      <c r="G345" s="46"/>
      <c r="H345" s="46"/>
      <c r="I345" s="47"/>
      <c r="J345" s="48"/>
      <c r="K345" s="48"/>
      <c r="L345" s="63"/>
      <c r="M345" s="63"/>
      <c r="N345" s="28"/>
      <c r="O345" s="31"/>
      <c r="P345" s="44"/>
      <c r="Q345" s="26"/>
      <c r="R345" s="26"/>
      <c r="S345" s="37"/>
    </row>
    <row r="346" spans="1:19" s="29" customFormat="1" x14ac:dyDescent="0.25">
      <c r="A346" s="45"/>
      <c r="C346" s="37"/>
      <c r="D346" s="37"/>
      <c r="E346" s="37"/>
      <c r="F346" s="46"/>
      <c r="G346" s="46"/>
      <c r="H346" s="46"/>
      <c r="I346" s="47"/>
      <c r="J346" s="48"/>
      <c r="K346" s="48"/>
      <c r="L346" s="63"/>
      <c r="M346" s="63"/>
      <c r="N346" s="28"/>
      <c r="O346" s="31"/>
      <c r="P346" s="44"/>
      <c r="Q346" s="26"/>
      <c r="R346" s="26"/>
      <c r="S346" s="37"/>
    </row>
    <row r="347" spans="1:19" s="29" customFormat="1" x14ac:dyDescent="0.25">
      <c r="A347" s="45"/>
      <c r="C347" s="37"/>
      <c r="D347" s="37"/>
      <c r="E347" s="37"/>
      <c r="F347" s="46"/>
      <c r="G347" s="46"/>
      <c r="H347" s="46"/>
      <c r="I347" s="47"/>
      <c r="J347" s="48"/>
      <c r="K347" s="48"/>
      <c r="L347" s="63"/>
      <c r="M347" s="63"/>
      <c r="N347" s="28"/>
      <c r="O347" s="31"/>
      <c r="P347" s="44"/>
      <c r="Q347" s="26"/>
      <c r="R347" s="26"/>
      <c r="S347" s="37"/>
    </row>
    <row r="348" spans="1:19" s="29" customFormat="1" x14ac:dyDescent="0.25">
      <c r="A348" s="45"/>
      <c r="C348" s="37"/>
      <c r="D348" s="37"/>
      <c r="E348" s="37"/>
      <c r="F348" s="46"/>
      <c r="G348" s="46"/>
      <c r="H348" s="46"/>
      <c r="I348" s="47"/>
      <c r="J348" s="48"/>
      <c r="K348" s="48"/>
      <c r="L348" s="63"/>
      <c r="M348" s="63"/>
      <c r="N348" s="28"/>
      <c r="O348" s="31"/>
      <c r="P348" s="44"/>
      <c r="Q348" s="26"/>
      <c r="R348" s="26"/>
      <c r="S348" s="37"/>
    </row>
    <row r="349" spans="1:19" s="29" customFormat="1" x14ac:dyDescent="0.25">
      <c r="A349" s="45"/>
      <c r="C349" s="37"/>
      <c r="D349" s="37"/>
      <c r="E349" s="37"/>
      <c r="F349" s="46"/>
      <c r="G349" s="46"/>
      <c r="H349" s="46"/>
      <c r="I349" s="47"/>
      <c r="J349" s="48"/>
      <c r="K349" s="48"/>
      <c r="L349" s="63"/>
      <c r="M349" s="63"/>
      <c r="N349" s="28"/>
      <c r="O349" s="31"/>
      <c r="P349" s="44"/>
      <c r="Q349" s="26"/>
      <c r="R349" s="26"/>
      <c r="S349" s="37"/>
    </row>
    <row r="350" spans="1:19" s="29" customFormat="1" x14ac:dyDescent="0.25">
      <c r="A350" s="45"/>
      <c r="C350" s="37"/>
      <c r="D350" s="37"/>
      <c r="E350" s="37"/>
      <c r="F350" s="46"/>
      <c r="G350" s="46"/>
      <c r="H350" s="46"/>
      <c r="I350" s="47"/>
      <c r="J350" s="48"/>
      <c r="K350" s="48"/>
      <c r="L350" s="63"/>
      <c r="M350" s="63"/>
      <c r="N350" s="28"/>
      <c r="O350" s="31"/>
      <c r="P350" s="44"/>
      <c r="Q350" s="26"/>
      <c r="R350" s="26"/>
      <c r="S350" s="37"/>
    </row>
    <row r="351" spans="1:19" s="29" customFormat="1" x14ac:dyDescent="0.25">
      <c r="A351" s="45"/>
      <c r="C351" s="37"/>
      <c r="D351" s="37"/>
      <c r="E351" s="37"/>
      <c r="F351" s="46"/>
      <c r="G351" s="46"/>
      <c r="H351" s="46"/>
      <c r="I351" s="48"/>
      <c r="J351" s="47"/>
      <c r="K351" s="47"/>
      <c r="L351" s="63"/>
      <c r="M351" s="63"/>
      <c r="N351" s="28"/>
      <c r="O351" s="31"/>
      <c r="P351" s="44"/>
      <c r="Q351" s="26"/>
      <c r="R351" s="26"/>
      <c r="S351" s="37"/>
    </row>
    <row r="352" spans="1:19" s="29" customFormat="1" x14ac:dyDescent="0.25">
      <c r="A352" s="45"/>
      <c r="C352" s="37"/>
      <c r="D352" s="37"/>
      <c r="E352" s="37"/>
      <c r="F352" s="46"/>
      <c r="G352" s="46"/>
      <c r="H352" s="46"/>
      <c r="I352" s="48"/>
      <c r="J352" s="47"/>
      <c r="K352" s="47"/>
      <c r="L352" s="63"/>
      <c r="M352" s="63"/>
      <c r="N352" s="28"/>
      <c r="O352" s="31"/>
      <c r="P352" s="44"/>
      <c r="Q352" s="26"/>
      <c r="R352" s="26"/>
      <c r="S352" s="37"/>
    </row>
    <row r="353" spans="1:19" s="29" customFormat="1" x14ac:dyDescent="0.25">
      <c r="A353" s="45"/>
      <c r="C353" s="37"/>
      <c r="D353" s="37"/>
      <c r="E353" s="37"/>
      <c r="F353" s="46"/>
      <c r="G353" s="46"/>
      <c r="H353" s="46"/>
      <c r="I353" s="48"/>
      <c r="J353" s="47"/>
      <c r="K353" s="47"/>
      <c r="L353" s="63"/>
      <c r="M353" s="63"/>
      <c r="N353" s="28"/>
      <c r="O353" s="31"/>
      <c r="P353" s="44"/>
      <c r="Q353" s="26"/>
      <c r="R353" s="26"/>
      <c r="S353" s="37"/>
    </row>
  </sheetData>
  <printOptions horizontalCentered="1" verticalCentered="1"/>
  <pageMargins left="0" right="0" top="0" bottom="0" header="0" footer="0"/>
  <pageSetup scale="10" orientation="landscape" r:id="rId1"/>
  <headerFooter alignWithMargins="0">
    <oddFooter>&amp;C&amp;D  &amp;F</oddFooter>
  </headerFooter>
  <rowBreaks count="2" manualBreakCount="2">
    <brk id="347" max="20" man="1"/>
    <brk id="354" max="2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A79C6-93C8-42C7-B9E3-AF5E23EA3B64}">
  <dimension ref="A1:H101"/>
  <sheetViews>
    <sheetView zoomScaleNormal="100" workbookViewId="0">
      <selection activeCell="K30" sqref="K30"/>
    </sheetView>
  </sheetViews>
  <sheetFormatPr defaultColWidth="10.88671875" defaultRowHeight="15" x14ac:dyDescent="0.25"/>
  <cols>
    <col min="1" max="1" width="22.5546875" style="79" bestFit="1" customWidth="1"/>
    <col min="2" max="2" width="14.77734375" style="88" bestFit="1" customWidth="1"/>
    <col min="3" max="3" width="32.44140625" style="109" bestFit="1" customWidth="1"/>
    <col min="4" max="4" width="31" style="109" customWidth="1"/>
    <col min="5" max="5" width="126.33203125" style="79" bestFit="1" customWidth="1"/>
    <col min="6" max="16384" width="10.88671875" style="79"/>
  </cols>
  <sheetData>
    <row r="1" spans="1:8" ht="15.6" x14ac:dyDescent="0.3">
      <c r="A1" s="75" t="s">
        <v>82</v>
      </c>
      <c r="B1" s="76" t="s">
        <v>83</v>
      </c>
      <c r="C1" s="77" t="s">
        <v>84</v>
      </c>
      <c r="D1" s="77"/>
      <c r="E1" s="78" t="s">
        <v>51</v>
      </c>
    </row>
    <row r="2" spans="1:8" ht="16.2" thickBot="1" x14ac:dyDescent="0.35">
      <c r="A2" s="80"/>
      <c r="B2" s="81"/>
      <c r="C2" s="82" t="s">
        <v>85</v>
      </c>
      <c r="D2" s="82" t="s">
        <v>86</v>
      </c>
      <c r="E2" s="83"/>
    </row>
    <row r="3" spans="1:8" ht="15" customHeight="1" x14ac:dyDescent="0.3">
      <c r="A3" s="84" t="s">
        <v>53</v>
      </c>
      <c r="B3" s="85">
        <v>0</v>
      </c>
      <c r="C3" s="86">
        <v>1.21E-2</v>
      </c>
      <c r="D3" s="86"/>
      <c r="E3" s="87"/>
      <c r="H3" s="88"/>
    </row>
    <row r="4" spans="1:8" ht="15" customHeight="1" x14ac:dyDescent="0.3">
      <c r="A4" s="89"/>
      <c r="B4" s="90" t="s">
        <v>87</v>
      </c>
      <c r="C4" s="91">
        <v>1.41E-2</v>
      </c>
      <c r="D4" s="91"/>
      <c r="E4" s="92"/>
      <c r="H4" s="88"/>
    </row>
    <row r="5" spans="1:8" ht="15" customHeight="1" x14ac:dyDescent="0.3">
      <c r="A5" s="89"/>
      <c r="B5" s="90">
        <v>10000</v>
      </c>
      <c r="C5" s="91">
        <v>4.9799999999999997E-2</v>
      </c>
      <c r="D5" s="91"/>
      <c r="E5" s="93"/>
      <c r="H5" s="88"/>
    </row>
    <row r="6" spans="1:8" ht="15" customHeight="1" x14ac:dyDescent="0.3">
      <c r="A6" s="89"/>
      <c r="B6" s="90">
        <v>20000</v>
      </c>
      <c r="C6" s="91">
        <v>0.12859999999999999</v>
      </c>
      <c r="D6" s="91">
        <v>1.0999999999999999E-2</v>
      </c>
      <c r="E6" s="93"/>
    </row>
    <row r="7" spans="1:8" ht="15.6" x14ac:dyDescent="0.3">
      <c r="A7" s="89"/>
      <c r="B7" s="94">
        <v>30000</v>
      </c>
      <c r="C7" s="95">
        <v>0.26069999999999999</v>
      </c>
      <c r="D7" s="95">
        <v>0.21609999999999999</v>
      </c>
      <c r="E7" s="96"/>
    </row>
    <row r="8" spans="1:8" ht="15" customHeight="1" thickBot="1" x14ac:dyDescent="0.35">
      <c r="A8" s="89"/>
      <c r="B8" s="97">
        <v>37256</v>
      </c>
      <c r="C8" s="98" t="s">
        <v>88</v>
      </c>
      <c r="D8" s="99"/>
      <c r="E8" s="100"/>
    </row>
    <row r="9" spans="1:8" ht="15.6" customHeight="1" x14ac:dyDescent="0.25">
      <c r="A9" s="101" t="s">
        <v>76</v>
      </c>
      <c r="B9" s="85">
        <v>0</v>
      </c>
      <c r="C9" s="86">
        <v>7.7000000000000002E-3</v>
      </c>
      <c r="D9" s="86"/>
      <c r="E9" s="87"/>
    </row>
    <row r="10" spans="1:8" x14ac:dyDescent="0.25">
      <c r="A10" s="102"/>
      <c r="B10" s="90" t="s">
        <v>87</v>
      </c>
      <c r="C10" s="91">
        <v>8.2000000000000007E-3</v>
      </c>
      <c r="D10" s="91"/>
      <c r="E10" s="93"/>
    </row>
    <row r="11" spans="1:8" x14ac:dyDescent="0.25">
      <c r="A11" s="102"/>
      <c r="B11" s="90">
        <v>10000</v>
      </c>
      <c r="C11" s="91">
        <v>8.8999999999999999E-3</v>
      </c>
      <c r="D11" s="91"/>
      <c r="E11" s="93"/>
    </row>
    <row r="12" spans="1:8" x14ac:dyDescent="0.25">
      <c r="A12" s="102"/>
      <c r="B12" s="90">
        <v>20000</v>
      </c>
      <c r="C12" s="91">
        <v>9.9000000000000008E-3</v>
      </c>
      <c r="D12" s="91"/>
      <c r="E12" s="93"/>
    </row>
    <row r="13" spans="1:8" x14ac:dyDescent="0.25">
      <c r="A13" s="102"/>
      <c r="B13" s="90">
        <v>30000</v>
      </c>
      <c r="C13" s="91">
        <v>4.8399999999999999E-2</v>
      </c>
      <c r="D13" s="91"/>
      <c r="E13" s="93"/>
    </row>
    <row r="14" spans="1:8" x14ac:dyDescent="0.25">
      <c r="A14" s="102"/>
      <c r="B14" s="90">
        <v>40000</v>
      </c>
      <c r="C14" s="91">
        <v>6.5699999999999995E-2</v>
      </c>
      <c r="D14" s="91"/>
      <c r="E14" s="93"/>
    </row>
    <row r="15" spans="1:8" x14ac:dyDescent="0.25">
      <c r="A15" s="102"/>
      <c r="B15" s="90">
        <v>50000</v>
      </c>
      <c r="C15" s="91">
        <v>8.8599999999999998E-2</v>
      </c>
      <c r="D15" s="91"/>
      <c r="E15" s="93"/>
    </row>
    <row r="16" spans="1:8" x14ac:dyDescent="0.25">
      <c r="A16" s="102"/>
      <c r="B16" s="90">
        <v>60000</v>
      </c>
      <c r="C16" s="91">
        <v>0.1326</v>
      </c>
      <c r="D16" s="91">
        <v>1.21E-2</v>
      </c>
      <c r="E16" s="93"/>
    </row>
    <row r="17" spans="1:5" x14ac:dyDescent="0.25">
      <c r="A17" s="102"/>
      <c r="B17" s="90">
        <v>70000</v>
      </c>
      <c r="C17" s="91">
        <v>0.249</v>
      </c>
      <c r="D17" s="91">
        <v>0.19359999999999999</v>
      </c>
      <c r="E17" s="93"/>
    </row>
    <row r="18" spans="1:5" ht="15.6" thickBot="1" x14ac:dyDescent="0.3">
      <c r="A18" s="102"/>
      <c r="B18" s="97">
        <v>78570</v>
      </c>
      <c r="C18" s="98" t="s">
        <v>88</v>
      </c>
      <c r="D18" s="99"/>
      <c r="E18" s="100"/>
    </row>
    <row r="19" spans="1:5" ht="15" customHeight="1" x14ac:dyDescent="0.25">
      <c r="A19" s="101" t="s">
        <v>55</v>
      </c>
      <c r="B19" s="85">
        <v>0</v>
      </c>
      <c r="C19" s="86">
        <v>1.3899999999999999E-2</v>
      </c>
      <c r="D19" s="86"/>
      <c r="E19" s="87"/>
    </row>
    <row r="20" spans="1:5" ht="15" customHeight="1" x14ac:dyDescent="0.25">
      <c r="A20" s="102"/>
      <c r="B20" s="90" t="s">
        <v>87</v>
      </c>
      <c r="C20" s="91">
        <v>1.5599999999999999E-2</v>
      </c>
      <c r="D20" s="91"/>
      <c r="E20" s="93"/>
    </row>
    <row r="21" spans="1:5" ht="15" customHeight="1" x14ac:dyDescent="0.25">
      <c r="A21" s="102"/>
      <c r="B21" s="90">
        <v>10000</v>
      </c>
      <c r="C21" s="91">
        <v>3.8399999999999997E-2</v>
      </c>
      <c r="D21" s="91"/>
      <c r="E21" s="93"/>
    </row>
    <row r="22" spans="1:5" ht="15" customHeight="1" x14ac:dyDescent="0.25">
      <c r="A22" s="102"/>
      <c r="B22" s="90">
        <v>20000</v>
      </c>
      <c r="C22" s="91">
        <v>7.9000000000000001E-2</v>
      </c>
      <c r="D22" s="91"/>
      <c r="E22" s="93"/>
    </row>
    <row r="23" spans="1:5" ht="15" customHeight="1" x14ac:dyDescent="0.25">
      <c r="A23" s="102"/>
      <c r="B23" s="90">
        <v>30000</v>
      </c>
      <c r="C23" s="91">
        <v>0.113</v>
      </c>
      <c r="D23" s="91"/>
      <c r="E23" s="93"/>
    </row>
    <row r="24" spans="1:5" ht="15" customHeight="1" x14ac:dyDescent="0.25">
      <c r="A24" s="102"/>
      <c r="B24" s="90">
        <v>40000</v>
      </c>
      <c r="C24" s="91">
        <v>0.1618</v>
      </c>
      <c r="D24" s="91">
        <v>1.2999999999999999E-2</v>
      </c>
      <c r="E24" s="93"/>
    </row>
    <row r="25" spans="1:5" ht="15" customHeight="1" x14ac:dyDescent="0.25">
      <c r="A25" s="102"/>
      <c r="B25" s="90">
        <v>50000</v>
      </c>
      <c r="C25" s="91">
        <v>0.2535</v>
      </c>
      <c r="D25" s="91">
        <v>0.22009999999999999</v>
      </c>
      <c r="E25" s="93"/>
    </row>
    <row r="26" spans="1:5" ht="15" customHeight="1" thickBot="1" x14ac:dyDescent="0.3">
      <c r="A26" s="102"/>
      <c r="B26" s="97">
        <v>57315</v>
      </c>
      <c r="C26" s="98" t="s">
        <v>88</v>
      </c>
      <c r="D26" s="99"/>
      <c r="E26" s="100"/>
    </row>
    <row r="27" spans="1:5" ht="15" customHeight="1" x14ac:dyDescent="0.25">
      <c r="A27" s="101" t="s">
        <v>56</v>
      </c>
      <c r="B27" s="85">
        <v>0</v>
      </c>
      <c r="C27" s="86">
        <v>1.0500000000000001E-2</v>
      </c>
      <c r="D27" s="86"/>
      <c r="E27" s="87"/>
    </row>
    <row r="28" spans="1:5" ht="15.6" customHeight="1" x14ac:dyDescent="0.25">
      <c r="A28" s="102"/>
      <c r="B28" s="90" t="s">
        <v>87</v>
      </c>
      <c r="C28" s="91">
        <v>1.17E-2</v>
      </c>
      <c r="D28" s="91"/>
      <c r="E28" s="93"/>
    </row>
    <row r="29" spans="1:5" x14ac:dyDescent="0.25">
      <c r="A29" s="102"/>
      <c r="B29" s="90">
        <v>2000</v>
      </c>
      <c r="C29" s="91">
        <v>1.4800000000000001E-2</v>
      </c>
      <c r="D29" s="91"/>
      <c r="E29" s="93"/>
    </row>
    <row r="30" spans="1:5" x14ac:dyDescent="0.25">
      <c r="A30" s="102"/>
      <c r="B30" s="90">
        <f>B29+2000</f>
        <v>4000</v>
      </c>
      <c r="C30" s="91">
        <v>1.77E-2</v>
      </c>
      <c r="D30" s="91"/>
      <c r="E30" s="93"/>
    </row>
    <row r="31" spans="1:5" x14ac:dyDescent="0.25">
      <c r="A31" s="102"/>
      <c r="B31" s="90">
        <f t="shared" ref="B31:B52" si="0">B30+2000</f>
        <v>6000</v>
      </c>
      <c r="C31" s="91">
        <v>2.1530000000000001E-2</v>
      </c>
      <c r="D31" s="91"/>
      <c r="E31" s="93"/>
    </row>
    <row r="32" spans="1:5" x14ac:dyDescent="0.25">
      <c r="A32" s="102"/>
      <c r="B32" s="90">
        <f t="shared" si="0"/>
        <v>8000</v>
      </c>
      <c r="C32" s="91">
        <v>3.1570000000000001E-2</v>
      </c>
      <c r="D32" s="91"/>
      <c r="E32" s="93"/>
    </row>
    <row r="33" spans="1:5" x14ac:dyDescent="0.25">
      <c r="A33" s="102"/>
      <c r="B33" s="90">
        <f t="shared" si="0"/>
        <v>10000</v>
      </c>
      <c r="C33" s="91">
        <v>3.6420000000000001E-2</v>
      </c>
      <c r="D33" s="91"/>
      <c r="E33" s="93"/>
    </row>
    <row r="34" spans="1:5" x14ac:dyDescent="0.25">
      <c r="A34" s="102"/>
      <c r="B34" s="90">
        <f t="shared" si="0"/>
        <v>12000</v>
      </c>
      <c r="C34" s="91">
        <v>4.24E-2</v>
      </c>
      <c r="D34" s="91"/>
      <c r="E34" s="93"/>
    </row>
    <row r="35" spans="1:5" x14ac:dyDescent="0.25">
      <c r="A35" s="102"/>
      <c r="B35" s="90">
        <f t="shared" si="0"/>
        <v>14000</v>
      </c>
      <c r="C35" s="91">
        <v>4.7600000000000003E-2</v>
      </c>
      <c r="D35" s="91"/>
      <c r="E35" s="93"/>
    </row>
    <row r="36" spans="1:5" x14ac:dyDescent="0.25">
      <c r="A36" s="102"/>
      <c r="B36" s="90">
        <f t="shared" si="0"/>
        <v>16000</v>
      </c>
      <c r="C36" s="91">
        <v>5.57E-2</v>
      </c>
      <c r="D36" s="91"/>
      <c r="E36" s="93"/>
    </row>
    <row r="37" spans="1:5" x14ac:dyDescent="0.25">
      <c r="A37" s="102"/>
      <c r="B37" s="90">
        <f t="shared" si="0"/>
        <v>18000</v>
      </c>
      <c r="C37" s="91">
        <v>6.3899999999999998E-2</v>
      </c>
      <c r="D37" s="91"/>
      <c r="E37" s="93"/>
    </row>
    <row r="38" spans="1:5" x14ac:dyDescent="0.25">
      <c r="A38" s="102"/>
      <c r="B38" s="90">
        <f t="shared" si="0"/>
        <v>20000</v>
      </c>
      <c r="C38" s="91">
        <v>6.9900000000000004E-2</v>
      </c>
      <c r="D38" s="91"/>
      <c r="E38" s="93"/>
    </row>
    <row r="39" spans="1:5" x14ac:dyDescent="0.25">
      <c r="A39" s="102"/>
      <c r="B39" s="90">
        <f t="shared" si="0"/>
        <v>22000</v>
      </c>
      <c r="C39" s="91">
        <v>8.5779999999999995E-2</v>
      </c>
      <c r="D39" s="91"/>
      <c r="E39" s="93"/>
    </row>
    <row r="40" spans="1:5" x14ac:dyDescent="0.25">
      <c r="A40" s="102"/>
      <c r="B40" s="90">
        <f t="shared" si="0"/>
        <v>24000</v>
      </c>
      <c r="C40" s="91">
        <v>9.5200000000000007E-2</v>
      </c>
      <c r="D40" s="91"/>
      <c r="E40" s="93"/>
    </row>
    <row r="41" spans="1:5" x14ac:dyDescent="0.25">
      <c r="A41" s="102"/>
      <c r="B41" s="90">
        <f t="shared" si="0"/>
        <v>26000</v>
      </c>
      <c r="C41" s="91">
        <v>9.7299999999999998E-2</v>
      </c>
      <c r="D41" s="91"/>
      <c r="E41" s="93"/>
    </row>
    <row r="42" spans="1:5" x14ac:dyDescent="0.25">
      <c r="A42" s="102"/>
      <c r="B42" s="90">
        <f t="shared" si="0"/>
        <v>28000</v>
      </c>
      <c r="C42" s="91">
        <v>0.1152</v>
      </c>
      <c r="D42" s="91"/>
      <c r="E42" s="93"/>
    </row>
    <row r="43" spans="1:5" x14ac:dyDescent="0.25">
      <c r="A43" s="102"/>
      <c r="B43" s="90">
        <f t="shared" si="0"/>
        <v>30000</v>
      </c>
      <c r="C43" s="91">
        <v>0.1193</v>
      </c>
      <c r="D43" s="91"/>
      <c r="E43" s="93"/>
    </row>
    <row r="44" spans="1:5" x14ac:dyDescent="0.25">
      <c r="A44" s="102"/>
      <c r="B44" s="90">
        <f t="shared" si="0"/>
        <v>32000</v>
      </c>
      <c r="C44" s="91">
        <v>0.13969999999999999</v>
      </c>
      <c r="D44" s="91"/>
      <c r="E44" s="93"/>
    </row>
    <row r="45" spans="1:5" x14ac:dyDescent="0.25">
      <c r="A45" s="102"/>
      <c r="B45" s="90">
        <f t="shared" si="0"/>
        <v>34000</v>
      </c>
      <c r="C45" s="91">
        <v>0.1605</v>
      </c>
      <c r="D45" s="91"/>
      <c r="E45" s="93"/>
    </row>
    <row r="46" spans="1:5" x14ac:dyDescent="0.25">
      <c r="A46" s="102"/>
      <c r="B46" s="90">
        <f t="shared" si="0"/>
        <v>36000</v>
      </c>
      <c r="C46" s="91">
        <v>0.17369999999999999</v>
      </c>
      <c r="D46" s="91">
        <v>8.9999999999999993E-3</v>
      </c>
      <c r="E46" s="93"/>
    </row>
    <row r="47" spans="1:5" x14ac:dyDescent="0.25">
      <c r="A47" s="102"/>
      <c r="B47" s="90">
        <f t="shared" si="0"/>
        <v>38000</v>
      </c>
      <c r="C47" s="91">
        <v>0.18940000000000001</v>
      </c>
      <c r="D47" s="91">
        <v>5.0999999999999997E-2</v>
      </c>
      <c r="E47" s="93"/>
    </row>
    <row r="48" spans="1:5" x14ac:dyDescent="0.25">
      <c r="A48" s="102"/>
      <c r="B48" s="90">
        <f t="shared" si="0"/>
        <v>40000</v>
      </c>
      <c r="C48" s="91">
        <v>0.21560000000000001</v>
      </c>
      <c r="D48" s="91">
        <v>0.1099</v>
      </c>
      <c r="E48" s="93"/>
    </row>
    <row r="49" spans="1:5" x14ac:dyDescent="0.25">
      <c r="A49" s="102"/>
      <c r="B49" s="90">
        <f t="shared" si="0"/>
        <v>42000</v>
      </c>
      <c r="C49" s="91">
        <v>0.23830000000000001</v>
      </c>
      <c r="D49" s="91">
        <v>0.16389999999999999</v>
      </c>
      <c r="E49" s="93"/>
    </row>
    <row r="50" spans="1:5" x14ac:dyDescent="0.25">
      <c r="A50" s="102"/>
      <c r="B50" s="90">
        <f t="shared" si="0"/>
        <v>44000</v>
      </c>
      <c r="C50" s="91">
        <v>0.2742</v>
      </c>
      <c r="D50" s="91">
        <v>0.222</v>
      </c>
      <c r="E50" s="93"/>
    </row>
    <row r="51" spans="1:5" x14ac:dyDescent="0.25">
      <c r="A51" s="102"/>
      <c r="B51" s="90">
        <f t="shared" si="0"/>
        <v>46000</v>
      </c>
      <c r="C51" s="91">
        <v>0.32</v>
      </c>
      <c r="D51" s="91">
        <v>0.2828</v>
      </c>
      <c r="E51" s="93"/>
    </row>
    <row r="52" spans="1:5" x14ac:dyDescent="0.25">
      <c r="A52" s="102"/>
      <c r="B52" s="90">
        <f t="shared" si="0"/>
        <v>48000</v>
      </c>
      <c r="C52" s="91">
        <v>0.37340000000000001</v>
      </c>
      <c r="D52" s="91">
        <v>0.34960000000000002</v>
      </c>
      <c r="E52" s="93"/>
    </row>
    <row r="53" spans="1:5" x14ac:dyDescent="0.25">
      <c r="A53" s="102"/>
      <c r="B53" s="90">
        <f>B52+2000</f>
        <v>50000</v>
      </c>
      <c r="C53" s="91">
        <v>0.44519999999999998</v>
      </c>
      <c r="D53" s="91">
        <v>0.44259999999999999</v>
      </c>
      <c r="E53" s="93"/>
    </row>
    <row r="54" spans="1:5" ht="15.6" thickBot="1" x14ac:dyDescent="0.3">
      <c r="A54" s="102"/>
      <c r="B54" s="97">
        <v>51142</v>
      </c>
      <c r="C54" s="98" t="s">
        <v>88</v>
      </c>
      <c r="D54" s="99"/>
      <c r="E54" s="100"/>
    </row>
    <row r="55" spans="1:5" x14ac:dyDescent="0.25">
      <c r="A55" s="101" t="s">
        <v>57</v>
      </c>
      <c r="B55" s="85">
        <v>0</v>
      </c>
      <c r="C55" s="86">
        <v>1.29E-2</v>
      </c>
      <c r="D55" s="86"/>
      <c r="E55" s="87"/>
    </row>
    <row r="56" spans="1:5" x14ac:dyDescent="0.25">
      <c r="A56" s="102"/>
      <c r="B56" s="90" t="s">
        <v>87</v>
      </c>
      <c r="C56" s="91">
        <v>1.4800000000000001E-2</v>
      </c>
      <c r="D56" s="91"/>
      <c r="E56" s="93"/>
    </row>
    <row r="57" spans="1:5" x14ac:dyDescent="0.25">
      <c r="A57" s="102"/>
      <c r="B57" s="90">
        <v>2000</v>
      </c>
      <c r="C57" s="91">
        <v>1.9699999999999999E-2</v>
      </c>
      <c r="D57" s="91"/>
      <c r="E57" s="93"/>
    </row>
    <row r="58" spans="1:5" x14ac:dyDescent="0.25">
      <c r="A58" s="102"/>
      <c r="B58" s="90">
        <v>4000</v>
      </c>
      <c r="C58" s="91">
        <v>2.7699999999999999E-2</v>
      </c>
      <c r="D58" s="91"/>
      <c r="E58" s="93"/>
    </row>
    <row r="59" spans="1:5" x14ac:dyDescent="0.25">
      <c r="A59" s="102"/>
      <c r="B59" s="90">
        <v>6000</v>
      </c>
      <c r="C59" s="91">
        <v>4.7800000000000002E-2</v>
      </c>
      <c r="D59" s="91"/>
      <c r="E59" s="93"/>
    </row>
    <row r="60" spans="1:5" x14ac:dyDescent="0.25">
      <c r="A60" s="102"/>
      <c r="B60" s="90">
        <v>8000</v>
      </c>
      <c r="C60" s="91">
        <v>5.7599999999999998E-2</v>
      </c>
      <c r="D60" s="91"/>
      <c r="E60" s="93"/>
    </row>
    <row r="61" spans="1:5" x14ac:dyDescent="0.25">
      <c r="A61" s="102"/>
      <c r="B61" s="90">
        <v>10000</v>
      </c>
      <c r="C61" s="91">
        <v>6.0499999999999998E-2</v>
      </c>
      <c r="D61" s="91"/>
      <c r="E61" s="93"/>
    </row>
    <row r="62" spans="1:5" x14ac:dyDescent="0.25">
      <c r="A62" s="102"/>
      <c r="B62" s="90">
        <v>15000</v>
      </c>
      <c r="C62" s="91">
        <v>9.1499999999999998E-2</v>
      </c>
      <c r="D62" s="91"/>
      <c r="E62" s="93"/>
    </row>
    <row r="63" spans="1:5" x14ac:dyDescent="0.25">
      <c r="A63" s="102"/>
      <c r="B63" s="90">
        <v>20000</v>
      </c>
      <c r="C63" s="91">
        <v>0.13109999999999999</v>
      </c>
      <c r="D63" s="91"/>
      <c r="E63" s="93"/>
    </row>
    <row r="64" spans="1:5" x14ac:dyDescent="0.25">
      <c r="A64" s="102"/>
      <c r="B64" s="90">
        <v>25000</v>
      </c>
      <c r="C64" s="91">
        <v>0.1711</v>
      </c>
      <c r="D64" s="91">
        <v>8.5000000000000006E-2</v>
      </c>
      <c r="E64" s="93"/>
    </row>
    <row r="65" spans="1:5" x14ac:dyDescent="0.25">
      <c r="A65" s="102"/>
      <c r="B65" s="90">
        <v>30000</v>
      </c>
      <c r="C65" s="91">
        <v>0.2321</v>
      </c>
      <c r="D65" s="91">
        <v>0.18540000000000001</v>
      </c>
      <c r="E65" s="93"/>
    </row>
    <row r="66" spans="1:5" x14ac:dyDescent="0.25">
      <c r="A66" s="102"/>
      <c r="B66" s="90">
        <v>35000</v>
      </c>
      <c r="C66" s="91">
        <v>0.34549999999999997</v>
      </c>
      <c r="D66" s="91">
        <v>0.31519999999999998</v>
      </c>
      <c r="E66" s="93"/>
    </row>
    <row r="67" spans="1:5" ht="15.6" thickBot="1" x14ac:dyDescent="0.3">
      <c r="A67" s="102"/>
      <c r="B67" s="97">
        <v>38472</v>
      </c>
      <c r="C67" s="98" t="s">
        <v>88</v>
      </c>
      <c r="D67" s="99"/>
      <c r="E67" s="100"/>
    </row>
    <row r="68" spans="1:5" ht="15.6" customHeight="1" x14ac:dyDescent="0.25">
      <c r="A68" s="101" t="s">
        <v>58</v>
      </c>
      <c r="B68" s="85">
        <v>0</v>
      </c>
      <c r="C68" s="86">
        <v>9.9000000000000008E-3</v>
      </c>
      <c r="D68" s="86"/>
      <c r="E68" s="87"/>
    </row>
    <row r="69" spans="1:5" x14ac:dyDescent="0.25">
      <c r="A69" s="102"/>
      <c r="B69" s="90" t="s">
        <v>87</v>
      </c>
      <c r="C69" s="91">
        <v>1.0999999999999999E-2</v>
      </c>
      <c r="D69" s="91"/>
      <c r="E69" s="93"/>
    </row>
    <row r="70" spans="1:5" x14ac:dyDescent="0.25">
      <c r="A70" s="102"/>
      <c r="B70" s="90">
        <v>5000</v>
      </c>
      <c r="C70" s="91">
        <v>2.7099999999999999E-2</v>
      </c>
      <c r="D70" s="91"/>
      <c r="E70" s="93"/>
    </row>
    <row r="71" spans="1:5" x14ac:dyDescent="0.25">
      <c r="A71" s="102"/>
      <c r="B71" s="90">
        <v>10000</v>
      </c>
      <c r="C71" s="91">
        <v>4.24E-2</v>
      </c>
      <c r="D71" s="91"/>
      <c r="E71" s="93"/>
    </row>
    <row r="72" spans="1:5" x14ac:dyDescent="0.25">
      <c r="A72" s="102"/>
      <c r="B72" s="90">
        <v>15000</v>
      </c>
      <c r="C72" s="91">
        <v>9.5799999999999996E-2</v>
      </c>
      <c r="D72" s="91"/>
      <c r="E72" s="93"/>
    </row>
    <row r="73" spans="1:5" x14ac:dyDescent="0.25">
      <c r="A73" s="102"/>
      <c r="B73" s="90">
        <v>20000</v>
      </c>
      <c r="C73" s="91">
        <v>0.15010000000000001</v>
      </c>
      <c r="D73" s="91"/>
      <c r="E73" s="93"/>
    </row>
    <row r="74" spans="1:5" x14ac:dyDescent="0.25">
      <c r="A74" s="102"/>
      <c r="B74" s="90">
        <v>25000</v>
      </c>
      <c r="C74" s="91">
        <v>0.2112</v>
      </c>
      <c r="D74" s="91">
        <v>9.9199999999999997E-2</v>
      </c>
      <c r="E74" s="93"/>
    </row>
    <row r="75" spans="1:5" x14ac:dyDescent="0.25">
      <c r="A75" s="102"/>
      <c r="B75" s="90">
        <v>30000</v>
      </c>
      <c r="C75" s="91">
        <v>0.30270000000000002</v>
      </c>
      <c r="D75" s="91">
        <v>0.2281</v>
      </c>
      <c r="E75" s="93"/>
    </row>
    <row r="76" spans="1:5" x14ac:dyDescent="0.25">
      <c r="A76" s="102"/>
      <c r="B76" s="90">
        <v>35000</v>
      </c>
      <c r="C76" s="91">
        <v>0.47770000000000001</v>
      </c>
      <c r="D76" s="91">
        <v>0.44929999999999998</v>
      </c>
      <c r="E76" s="93"/>
    </row>
    <row r="77" spans="1:5" ht="15.6" thickBot="1" x14ac:dyDescent="0.3">
      <c r="A77" s="102"/>
      <c r="B77" s="97">
        <v>35728</v>
      </c>
      <c r="C77" s="103" t="s">
        <v>88</v>
      </c>
      <c r="D77" s="103"/>
      <c r="E77" s="100"/>
    </row>
    <row r="78" spans="1:5" ht="15.6" customHeight="1" x14ac:dyDescent="0.25">
      <c r="A78" s="101" t="s">
        <v>59</v>
      </c>
      <c r="B78" s="85">
        <v>0</v>
      </c>
      <c r="C78" s="86">
        <v>8.3999999999999995E-3</v>
      </c>
      <c r="D78" s="86"/>
      <c r="E78" s="87"/>
    </row>
    <row r="79" spans="1:5" x14ac:dyDescent="0.25">
      <c r="A79" s="102"/>
      <c r="B79" s="90" t="s">
        <v>87</v>
      </c>
      <c r="C79" s="91">
        <v>1.01E-2</v>
      </c>
      <c r="D79" s="91"/>
      <c r="E79" s="93"/>
    </row>
    <row r="80" spans="1:5" x14ac:dyDescent="0.25">
      <c r="A80" s="102"/>
      <c r="B80" s="90">
        <v>5000</v>
      </c>
      <c r="C80" s="91">
        <v>1.2800000000000001E-2</v>
      </c>
      <c r="D80" s="91"/>
      <c r="E80" s="93"/>
    </row>
    <row r="81" spans="1:5" x14ac:dyDescent="0.25">
      <c r="A81" s="102"/>
      <c r="B81" s="90">
        <v>10000</v>
      </c>
      <c r="C81" s="91">
        <v>2.8199999999999999E-2</v>
      </c>
      <c r="D81" s="91"/>
      <c r="E81" s="93"/>
    </row>
    <row r="82" spans="1:5" x14ac:dyDescent="0.25">
      <c r="A82" s="102"/>
      <c r="B82" s="90">
        <v>15000</v>
      </c>
      <c r="C82" s="91">
        <v>4.8099999999999997E-2</v>
      </c>
      <c r="D82" s="91"/>
      <c r="E82" s="93"/>
    </row>
    <row r="83" spans="1:5" x14ac:dyDescent="0.25">
      <c r="A83" s="102"/>
      <c r="B83" s="90">
        <v>20000</v>
      </c>
      <c r="C83" s="91">
        <v>6.5500000000000003E-2</v>
      </c>
      <c r="D83" s="91"/>
      <c r="E83" s="93"/>
    </row>
    <row r="84" spans="1:5" x14ac:dyDescent="0.25">
      <c r="A84" s="102"/>
      <c r="B84" s="90">
        <v>25000</v>
      </c>
      <c r="C84" s="91">
        <v>9.2299999999999993E-2</v>
      </c>
      <c r="D84" s="91"/>
      <c r="E84" s="93"/>
    </row>
    <row r="85" spans="1:5" x14ac:dyDescent="0.25">
      <c r="A85" s="102"/>
      <c r="B85" s="90">
        <v>30000</v>
      </c>
      <c r="C85" s="91">
        <v>0.1232</v>
      </c>
      <c r="D85" s="91"/>
      <c r="E85" s="93"/>
    </row>
    <row r="86" spans="1:5" x14ac:dyDescent="0.25">
      <c r="A86" s="102"/>
      <c r="B86" s="90">
        <v>35000</v>
      </c>
      <c r="C86" s="91">
        <v>0.18579999999999999</v>
      </c>
      <c r="D86" s="91">
        <v>0.04</v>
      </c>
      <c r="E86" s="93"/>
    </row>
    <row r="87" spans="1:5" x14ac:dyDescent="0.25">
      <c r="A87" s="102"/>
      <c r="B87" s="90">
        <v>40000</v>
      </c>
      <c r="C87" s="91">
        <v>0.2767</v>
      </c>
      <c r="D87" s="91">
        <v>0.18770000000000001</v>
      </c>
      <c r="E87" s="93"/>
    </row>
    <row r="88" spans="1:5" x14ac:dyDescent="0.25">
      <c r="A88" s="102"/>
      <c r="B88" s="90">
        <v>45000</v>
      </c>
      <c r="C88" s="91">
        <v>0.40200000000000002</v>
      </c>
      <c r="D88" s="91">
        <v>0.377</v>
      </c>
      <c r="E88" s="93"/>
    </row>
    <row r="89" spans="1:5" ht="15.6" thickBot="1" x14ac:dyDescent="0.3">
      <c r="A89" s="102"/>
      <c r="B89" s="97">
        <v>47612</v>
      </c>
      <c r="C89" s="98" t="s">
        <v>88</v>
      </c>
      <c r="D89" s="99"/>
      <c r="E89" s="100"/>
    </row>
    <row r="90" spans="1:5" x14ac:dyDescent="0.25">
      <c r="A90" s="101" t="s">
        <v>60</v>
      </c>
      <c r="B90" s="85">
        <v>0</v>
      </c>
      <c r="C90" s="86">
        <v>9.7999999999999997E-3</v>
      </c>
      <c r="D90" s="86"/>
      <c r="E90" s="87"/>
    </row>
    <row r="91" spans="1:5" x14ac:dyDescent="0.25">
      <c r="A91" s="102"/>
      <c r="B91" s="90" t="s">
        <v>87</v>
      </c>
      <c r="C91" s="91">
        <v>1.11E-2</v>
      </c>
      <c r="D91" s="91"/>
      <c r="E91" s="93"/>
    </row>
    <row r="92" spans="1:5" x14ac:dyDescent="0.25">
      <c r="A92" s="102"/>
      <c r="B92" s="90">
        <v>5000</v>
      </c>
      <c r="C92" s="91">
        <v>1.3599999999999999E-2</v>
      </c>
      <c r="D92" s="91"/>
      <c r="E92" s="93"/>
    </row>
    <row r="93" spans="1:5" x14ac:dyDescent="0.25">
      <c r="A93" s="102"/>
      <c r="B93" s="90">
        <v>10000</v>
      </c>
      <c r="C93" s="91">
        <v>2.3400000000000001E-2</v>
      </c>
      <c r="D93" s="91"/>
      <c r="E93" s="93"/>
    </row>
    <row r="94" spans="1:5" x14ac:dyDescent="0.25">
      <c r="A94" s="102"/>
      <c r="B94" s="90">
        <v>15000</v>
      </c>
      <c r="C94" s="91">
        <v>4.1399999999999999E-2</v>
      </c>
      <c r="D94" s="91"/>
      <c r="E94" s="93"/>
    </row>
    <row r="95" spans="1:5" x14ac:dyDescent="0.25">
      <c r="A95" s="102"/>
      <c r="B95" s="90">
        <v>20000</v>
      </c>
      <c r="C95" s="91">
        <v>6.1600000000000002E-2</v>
      </c>
      <c r="D95" s="91"/>
      <c r="E95" s="93"/>
    </row>
    <row r="96" spans="1:5" x14ac:dyDescent="0.25">
      <c r="A96" s="102"/>
      <c r="B96" s="90">
        <v>25000</v>
      </c>
      <c r="C96" s="91">
        <v>8.0600000000000005E-2</v>
      </c>
      <c r="D96" s="91"/>
      <c r="E96" s="93"/>
    </row>
    <row r="97" spans="1:5" x14ac:dyDescent="0.25">
      <c r="A97" s="102"/>
      <c r="B97" s="90">
        <v>30000</v>
      </c>
      <c r="C97" s="91">
        <v>0.1087</v>
      </c>
      <c r="D97" s="91"/>
      <c r="E97" s="93"/>
    </row>
    <row r="98" spans="1:5" x14ac:dyDescent="0.25">
      <c r="A98" s="102"/>
      <c r="B98" s="90">
        <v>35000</v>
      </c>
      <c r="C98" s="91">
        <v>0.1608</v>
      </c>
      <c r="D98" s="91">
        <v>1.0699999999999999E-2</v>
      </c>
      <c r="E98" s="93"/>
    </row>
    <row r="99" spans="1:5" x14ac:dyDescent="0.25">
      <c r="A99" s="102"/>
      <c r="B99" s="90">
        <v>40000</v>
      </c>
      <c r="C99" s="91">
        <v>0.23780000000000001</v>
      </c>
      <c r="D99" s="91">
        <v>0.17710000000000001</v>
      </c>
      <c r="E99" s="93"/>
    </row>
    <row r="100" spans="1:5" x14ac:dyDescent="0.25">
      <c r="A100" s="102"/>
      <c r="B100" s="90">
        <v>45000</v>
      </c>
      <c r="C100" s="91">
        <v>0.3674</v>
      </c>
      <c r="D100" s="91">
        <v>0.34410000000000002</v>
      </c>
      <c r="E100" s="93"/>
    </row>
    <row r="101" spans="1:5" ht="15.6" thickBot="1" x14ac:dyDescent="0.3">
      <c r="A101" s="104"/>
      <c r="B101" s="105">
        <v>47595</v>
      </c>
      <c r="C101" s="106" t="s">
        <v>88</v>
      </c>
      <c r="D101" s="107"/>
      <c r="E101" s="108"/>
    </row>
  </sheetData>
  <mergeCells count="19">
    <mergeCell ref="A68:A77"/>
    <mergeCell ref="C77:D77"/>
    <mergeCell ref="A78:A89"/>
    <mergeCell ref="C89:D89"/>
    <mergeCell ref="A90:A101"/>
    <mergeCell ref="C101:D101"/>
    <mergeCell ref="A19:A26"/>
    <mergeCell ref="C26:D26"/>
    <mergeCell ref="A27:A54"/>
    <mergeCell ref="C54:D54"/>
    <mergeCell ref="A55:A67"/>
    <mergeCell ref="C67:D67"/>
    <mergeCell ref="A1:A2"/>
    <mergeCell ref="B1:B2"/>
    <mergeCell ref="C1:D1"/>
    <mergeCell ref="E1:E2"/>
    <mergeCell ref="C8:D8"/>
    <mergeCell ref="A9:A18"/>
    <mergeCell ref="C18:D1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0314E-E6A1-4EE5-B847-312B0C52C98A}">
  <dimension ref="A1:E106"/>
  <sheetViews>
    <sheetView workbookViewId="0">
      <selection activeCell="K30" sqref="K30"/>
    </sheetView>
  </sheetViews>
  <sheetFormatPr defaultRowHeight="14.4" x14ac:dyDescent="0.3"/>
  <cols>
    <col min="1" max="1" width="22.5546875" bestFit="1" customWidth="1"/>
    <col min="2" max="2" width="24.21875" style="138" bestFit="1" customWidth="1"/>
    <col min="3" max="3" width="23.44140625" style="139" bestFit="1" customWidth="1"/>
    <col min="4" max="4" width="21.6640625" style="139" customWidth="1"/>
    <col min="5" max="5" width="54.109375" style="140" customWidth="1"/>
  </cols>
  <sheetData>
    <row r="1" spans="1:5" ht="15.6" x14ac:dyDescent="0.3">
      <c r="A1" s="75" t="s">
        <v>82</v>
      </c>
      <c r="B1" s="76" t="s">
        <v>83</v>
      </c>
      <c r="C1" s="77" t="s">
        <v>84</v>
      </c>
      <c r="D1" s="77"/>
      <c r="E1" s="78" t="s">
        <v>51</v>
      </c>
    </row>
    <row r="2" spans="1:5" ht="16.2" thickBot="1" x14ac:dyDescent="0.35">
      <c r="A2" s="80"/>
      <c r="B2" s="81"/>
      <c r="C2" s="82" t="s">
        <v>85</v>
      </c>
      <c r="D2" s="82" t="s">
        <v>86</v>
      </c>
      <c r="E2" s="83"/>
    </row>
    <row r="3" spans="1:5" ht="15.6" customHeight="1" x14ac:dyDescent="0.3">
      <c r="A3" s="101" t="s">
        <v>61</v>
      </c>
      <c r="B3" s="110">
        <v>0</v>
      </c>
      <c r="C3" s="111">
        <v>0.01</v>
      </c>
      <c r="D3" s="111"/>
      <c r="E3" s="112"/>
    </row>
    <row r="4" spans="1:5" ht="15.6" x14ac:dyDescent="0.3">
      <c r="A4" s="102"/>
      <c r="B4" s="94" t="s">
        <v>87</v>
      </c>
      <c r="C4" s="95">
        <v>1.24E-2</v>
      </c>
      <c r="D4" s="95"/>
      <c r="E4" s="92"/>
    </row>
    <row r="5" spans="1:5" ht="15.6" x14ac:dyDescent="0.3">
      <c r="A5" s="102"/>
      <c r="B5" s="94">
        <v>2000</v>
      </c>
      <c r="C5" s="95">
        <v>3.15E-2</v>
      </c>
      <c r="D5" s="95"/>
      <c r="E5" s="92"/>
    </row>
    <row r="6" spans="1:5" ht="15.6" x14ac:dyDescent="0.3">
      <c r="A6" s="102"/>
      <c r="B6" s="94">
        <f>2000+B5</f>
        <v>4000</v>
      </c>
      <c r="C6" s="95">
        <v>5.9200000000000003E-2</v>
      </c>
      <c r="D6" s="95"/>
      <c r="E6" s="92"/>
    </row>
    <row r="7" spans="1:5" ht="15.6" x14ac:dyDescent="0.3">
      <c r="A7" s="102"/>
      <c r="B7" s="94">
        <f t="shared" ref="B7:B10" si="0">2000+B6</f>
        <v>6000</v>
      </c>
      <c r="C7" s="95">
        <v>0.106</v>
      </c>
      <c r="D7" s="95"/>
      <c r="E7" s="113"/>
    </row>
    <row r="8" spans="1:5" ht="15.6" x14ac:dyDescent="0.3">
      <c r="A8" s="102"/>
      <c r="B8" s="94">
        <f t="shared" si="0"/>
        <v>8000</v>
      </c>
      <c r="C8" s="95">
        <v>0.1565</v>
      </c>
      <c r="D8" s="95"/>
      <c r="E8" s="92"/>
    </row>
    <row r="9" spans="1:5" ht="15.6" x14ac:dyDescent="0.3">
      <c r="A9" s="102"/>
      <c r="B9" s="94">
        <f t="shared" si="0"/>
        <v>10000</v>
      </c>
      <c r="C9" s="114">
        <v>0.2137</v>
      </c>
      <c r="D9" s="114">
        <v>0.1411</v>
      </c>
      <c r="E9" s="115"/>
    </row>
    <row r="10" spans="1:5" ht="15.6" x14ac:dyDescent="0.3">
      <c r="A10" s="102"/>
      <c r="B10" s="94">
        <f t="shared" si="0"/>
        <v>12000</v>
      </c>
      <c r="C10" s="114">
        <v>0.3382</v>
      </c>
      <c r="D10" s="114">
        <v>0.30790000000000001</v>
      </c>
      <c r="E10" s="115"/>
    </row>
    <row r="11" spans="1:5" ht="16.2" thickBot="1" x14ac:dyDescent="0.35">
      <c r="A11" s="102"/>
      <c r="B11" s="116">
        <v>13347</v>
      </c>
      <c r="C11" s="117" t="s">
        <v>88</v>
      </c>
      <c r="D11" s="118"/>
      <c r="E11" s="119"/>
    </row>
    <row r="12" spans="1:5" ht="15" customHeight="1" x14ac:dyDescent="0.3">
      <c r="A12" s="101" t="s">
        <v>62</v>
      </c>
      <c r="B12" s="120">
        <v>0</v>
      </c>
      <c r="C12" s="121">
        <v>4.5999999999999999E-3</v>
      </c>
      <c r="D12" s="121"/>
      <c r="E12" s="122"/>
    </row>
    <row r="13" spans="1:5" ht="15" customHeight="1" x14ac:dyDescent="0.3">
      <c r="A13" s="102"/>
      <c r="B13" s="123" t="s">
        <v>87</v>
      </c>
      <c r="C13" s="114">
        <v>8.0000000000000002E-3</v>
      </c>
      <c r="D13" s="114"/>
      <c r="E13" s="115"/>
    </row>
    <row r="14" spans="1:5" ht="15" customHeight="1" x14ac:dyDescent="0.3">
      <c r="A14" s="102"/>
      <c r="B14" s="123">
        <f>1000</f>
        <v>1000</v>
      </c>
      <c r="C14" s="114">
        <v>2.1899999999999999E-2</v>
      </c>
      <c r="D14" s="114"/>
      <c r="E14" s="115"/>
    </row>
    <row r="15" spans="1:5" ht="15" customHeight="1" x14ac:dyDescent="0.3">
      <c r="A15" s="102"/>
      <c r="B15" s="123">
        <f>B14+1000</f>
        <v>2000</v>
      </c>
      <c r="C15" s="114">
        <v>3.0200000000000001E-2</v>
      </c>
      <c r="D15" s="114"/>
      <c r="E15" s="115"/>
    </row>
    <row r="16" spans="1:5" ht="15" customHeight="1" x14ac:dyDescent="0.3">
      <c r="A16" s="102"/>
      <c r="B16" s="123">
        <f t="shared" ref="B16:B25" si="1">B15+1000</f>
        <v>3000</v>
      </c>
      <c r="C16" s="114">
        <v>3.8399999999999997E-2</v>
      </c>
      <c r="D16" s="114"/>
      <c r="E16" s="115"/>
    </row>
    <row r="17" spans="1:5" ht="15" customHeight="1" x14ac:dyDescent="0.3">
      <c r="A17" s="102"/>
      <c r="B17" s="123">
        <f t="shared" si="1"/>
        <v>4000</v>
      </c>
      <c r="C17" s="114">
        <v>5.0500000000000003E-2</v>
      </c>
      <c r="D17" s="114"/>
      <c r="E17" s="115"/>
    </row>
    <row r="18" spans="1:5" ht="15" customHeight="1" x14ac:dyDescent="0.3">
      <c r="A18" s="102"/>
      <c r="B18" s="123">
        <f t="shared" si="1"/>
        <v>5000</v>
      </c>
      <c r="C18" s="114">
        <v>6.0699999999999997E-2</v>
      </c>
      <c r="D18" s="114"/>
      <c r="E18" s="115"/>
    </row>
    <row r="19" spans="1:5" ht="15" customHeight="1" x14ac:dyDescent="0.3">
      <c r="A19" s="102"/>
      <c r="B19" s="123">
        <f t="shared" si="1"/>
        <v>6000</v>
      </c>
      <c r="C19" s="114">
        <v>7.5899999999999995E-2</v>
      </c>
      <c r="D19" s="114"/>
      <c r="E19" s="115"/>
    </row>
    <row r="20" spans="1:5" ht="15.6" customHeight="1" x14ac:dyDescent="0.3">
      <c r="A20" s="102"/>
      <c r="B20" s="123">
        <f t="shared" si="1"/>
        <v>7000</v>
      </c>
      <c r="C20" s="114">
        <v>0.1003</v>
      </c>
      <c r="D20" s="114"/>
      <c r="E20" s="115"/>
    </row>
    <row r="21" spans="1:5" ht="15" customHeight="1" x14ac:dyDescent="0.3">
      <c r="A21" s="102"/>
      <c r="B21" s="123">
        <f t="shared" si="1"/>
        <v>8000</v>
      </c>
      <c r="C21" s="114">
        <v>0.12720000000000001</v>
      </c>
      <c r="D21" s="114"/>
      <c r="E21" s="115"/>
    </row>
    <row r="22" spans="1:5" ht="15" customHeight="1" x14ac:dyDescent="0.3">
      <c r="A22" s="102"/>
      <c r="B22" s="123">
        <f t="shared" si="1"/>
        <v>9000</v>
      </c>
      <c r="C22" s="114">
        <v>0.16089999999999999</v>
      </c>
      <c r="D22" s="114"/>
      <c r="E22" s="115"/>
    </row>
    <row r="23" spans="1:5" ht="15" customHeight="1" x14ac:dyDescent="0.3">
      <c r="A23" s="102"/>
      <c r="B23" s="123">
        <f>B22+1000</f>
        <v>10000</v>
      </c>
      <c r="C23" s="114">
        <v>0.20050000000000001</v>
      </c>
      <c r="D23" s="114">
        <v>8.77E-2</v>
      </c>
      <c r="E23" s="115"/>
    </row>
    <row r="24" spans="1:5" ht="15" customHeight="1" x14ac:dyDescent="0.3">
      <c r="A24" s="102"/>
      <c r="B24" s="123">
        <f t="shared" si="1"/>
        <v>11000</v>
      </c>
      <c r="C24" s="114">
        <v>0.24660000000000001</v>
      </c>
      <c r="D24" s="114">
        <v>0.193</v>
      </c>
      <c r="E24" s="115"/>
    </row>
    <row r="25" spans="1:5" ht="15" customHeight="1" x14ac:dyDescent="0.3">
      <c r="A25" s="102"/>
      <c r="B25" s="123">
        <f t="shared" si="1"/>
        <v>12000</v>
      </c>
      <c r="C25" s="114">
        <v>0.32590000000000002</v>
      </c>
      <c r="D25" s="114">
        <v>0.2737</v>
      </c>
      <c r="E25" s="115"/>
    </row>
    <row r="26" spans="1:5" ht="15" customHeight="1" thickBot="1" x14ac:dyDescent="0.35">
      <c r="A26" s="104"/>
      <c r="B26" s="124">
        <v>12931</v>
      </c>
      <c r="C26" s="125" t="s">
        <v>88</v>
      </c>
      <c r="D26" s="126"/>
      <c r="E26" s="127"/>
    </row>
    <row r="27" spans="1:5" ht="15" customHeight="1" x14ac:dyDescent="0.3">
      <c r="A27" s="101" t="s">
        <v>63</v>
      </c>
      <c r="B27" s="120">
        <v>0</v>
      </c>
      <c r="C27" s="121">
        <v>1.4500000000000001E-2</v>
      </c>
      <c r="D27" s="121"/>
      <c r="E27" s="122"/>
    </row>
    <row r="28" spans="1:5" ht="15" customHeight="1" x14ac:dyDescent="0.3">
      <c r="A28" s="102"/>
      <c r="B28" s="123" t="s">
        <v>87</v>
      </c>
      <c r="C28" s="114">
        <v>2.4899999999999999E-2</v>
      </c>
      <c r="D28" s="114"/>
      <c r="E28" s="115"/>
    </row>
    <row r="29" spans="1:5" ht="15" customHeight="1" x14ac:dyDescent="0.3">
      <c r="A29" s="102"/>
      <c r="B29" s="123">
        <v>1000</v>
      </c>
      <c r="C29" s="114">
        <v>3.1E-2</v>
      </c>
      <c r="D29" s="114"/>
      <c r="E29" s="115"/>
    </row>
    <row r="30" spans="1:5" ht="15" customHeight="1" x14ac:dyDescent="0.3">
      <c r="A30" s="102"/>
      <c r="B30" s="123">
        <v>2000</v>
      </c>
      <c r="C30" s="114">
        <v>3.5200000000000002E-2</v>
      </c>
      <c r="D30" s="114"/>
      <c r="E30" s="115"/>
    </row>
    <row r="31" spans="1:5" ht="15" customHeight="1" x14ac:dyDescent="0.3">
      <c r="A31" s="102"/>
      <c r="B31" s="123">
        <v>3000</v>
      </c>
      <c r="C31" s="114">
        <v>4.3799999999999999E-2</v>
      </c>
      <c r="D31" s="114"/>
      <c r="E31" s="115"/>
    </row>
    <row r="32" spans="1:5" ht="15" customHeight="1" x14ac:dyDescent="0.3">
      <c r="A32" s="102"/>
      <c r="B32" s="123">
        <v>4000</v>
      </c>
      <c r="C32" s="114">
        <v>0.54500000000000004</v>
      </c>
      <c r="D32" s="114"/>
      <c r="E32" s="115"/>
    </row>
    <row r="33" spans="1:5" ht="15" customHeight="1" x14ac:dyDescent="0.3">
      <c r="A33" s="102"/>
      <c r="B33" s="123">
        <v>5000</v>
      </c>
      <c r="C33" s="114">
        <v>6.83E-2</v>
      </c>
      <c r="D33" s="114"/>
      <c r="E33" s="115"/>
    </row>
    <row r="34" spans="1:5" ht="15" customHeight="1" x14ac:dyDescent="0.3">
      <c r="A34" s="102"/>
      <c r="B34" s="123">
        <v>6000</v>
      </c>
      <c r="C34" s="114">
        <v>8.4699999999999998E-2</v>
      </c>
      <c r="D34" s="114"/>
      <c r="E34" s="115"/>
    </row>
    <row r="35" spans="1:5" ht="15" customHeight="1" x14ac:dyDescent="0.3">
      <c r="A35" s="102"/>
      <c r="B35" s="123">
        <v>7000</v>
      </c>
      <c r="C35" s="114">
        <v>0.10730000000000001</v>
      </c>
      <c r="D35" s="114"/>
      <c r="E35" s="115"/>
    </row>
    <row r="36" spans="1:5" ht="15" customHeight="1" x14ac:dyDescent="0.3">
      <c r="A36" s="102"/>
      <c r="B36" s="123">
        <v>8000</v>
      </c>
      <c r="C36" s="114">
        <v>0.1308</v>
      </c>
      <c r="D36" s="114"/>
      <c r="E36" s="115"/>
    </row>
    <row r="37" spans="1:5" ht="15" customHeight="1" x14ac:dyDescent="0.3">
      <c r="A37" s="102"/>
      <c r="B37" s="123">
        <v>9000</v>
      </c>
      <c r="C37" s="114">
        <v>0.15429999999999999</v>
      </c>
      <c r="D37" s="114"/>
      <c r="E37" s="115"/>
    </row>
    <row r="38" spans="1:5" ht="15" customHeight="1" x14ac:dyDescent="0.3">
      <c r="A38" s="102"/>
      <c r="B38" s="123">
        <v>10000</v>
      </c>
      <c r="C38" s="114">
        <v>0.1898</v>
      </c>
      <c r="D38" s="114"/>
      <c r="E38" s="115"/>
    </row>
    <row r="39" spans="1:5" ht="15" customHeight="1" x14ac:dyDescent="0.3">
      <c r="A39" s="102"/>
      <c r="B39" s="123">
        <v>11000</v>
      </c>
      <c r="C39" s="114">
        <v>0.23089999999999999</v>
      </c>
      <c r="D39" s="114">
        <v>9.8000000000000004E-2</v>
      </c>
      <c r="E39" s="115"/>
    </row>
    <row r="40" spans="1:5" ht="15" customHeight="1" x14ac:dyDescent="0.3">
      <c r="A40" s="102"/>
      <c r="B40" s="123">
        <v>12000</v>
      </c>
      <c r="C40" s="114">
        <v>0.27129999999999999</v>
      </c>
      <c r="D40" s="114">
        <v>0.18060000000000001</v>
      </c>
      <c r="E40" s="115"/>
    </row>
    <row r="41" spans="1:5" ht="15" customHeight="1" x14ac:dyDescent="0.3">
      <c r="A41" s="102"/>
      <c r="B41" s="123">
        <v>13000</v>
      </c>
      <c r="C41" s="114">
        <v>0.33019999999999999</v>
      </c>
      <c r="D41" s="114">
        <v>0.27</v>
      </c>
      <c r="E41" s="115"/>
    </row>
    <row r="42" spans="1:5" ht="15" customHeight="1" x14ac:dyDescent="0.3">
      <c r="A42" s="102"/>
      <c r="B42" s="123">
        <v>14000</v>
      </c>
      <c r="C42" s="114">
        <v>0.42259999999999998</v>
      </c>
      <c r="D42" s="114">
        <v>0.37580000000000002</v>
      </c>
      <c r="E42" s="115"/>
    </row>
    <row r="43" spans="1:5" ht="15" customHeight="1" thickBot="1" x14ac:dyDescent="0.35">
      <c r="A43" s="104"/>
      <c r="B43" s="124">
        <v>14598</v>
      </c>
      <c r="C43" s="125" t="s">
        <v>88</v>
      </c>
      <c r="D43" s="126"/>
      <c r="E43" s="127"/>
    </row>
    <row r="44" spans="1:5" ht="15" customHeight="1" x14ac:dyDescent="0.3">
      <c r="A44" s="101" t="s">
        <v>64</v>
      </c>
      <c r="B44" s="120">
        <v>0</v>
      </c>
      <c r="C44" s="121">
        <v>1.0800000000000001E-2</v>
      </c>
      <c r="D44" s="121"/>
      <c r="E44" s="122"/>
    </row>
    <row r="45" spans="1:5" ht="15" customHeight="1" x14ac:dyDescent="0.3">
      <c r="A45" s="102"/>
      <c r="B45" s="123" t="s">
        <v>87</v>
      </c>
      <c r="C45" s="114">
        <v>1.7999999999999999E-2</v>
      </c>
      <c r="D45" s="114"/>
      <c r="E45" s="115"/>
    </row>
    <row r="46" spans="1:5" ht="15" customHeight="1" x14ac:dyDescent="0.3">
      <c r="A46" s="102"/>
      <c r="B46" s="123">
        <v>1000</v>
      </c>
      <c r="C46" s="114">
        <v>2.7300000000000001E-2</v>
      </c>
      <c r="D46" s="114"/>
      <c r="E46" s="115"/>
    </row>
    <row r="47" spans="1:5" ht="15" customHeight="1" x14ac:dyDescent="0.3">
      <c r="A47" s="102"/>
      <c r="B47" s="123">
        <v>2000</v>
      </c>
      <c r="C47" s="114">
        <v>4.0099999999999997E-2</v>
      </c>
      <c r="D47" s="114"/>
      <c r="E47" s="115"/>
    </row>
    <row r="48" spans="1:5" ht="15" customHeight="1" x14ac:dyDescent="0.3">
      <c r="A48" s="102"/>
      <c r="B48" s="123">
        <v>3000</v>
      </c>
      <c r="C48" s="114">
        <v>5.0099999999999999E-2</v>
      </c>
      <c r="D48" s="114"/>
      <c r="E48" s="115"/>
    </row>
    <row r="49" spans="1:5" ht="15" customHeight="1" x14ac:dyDescent="0.3">
      <c r="A49" s="102"/>
      <c r="B49" s="123">
        <v>4000</v>
      </c>
      <c r="C49" s="114">
        <v>6.1899999999999997E-2</v>
      </c>
      <c r="D49" s="114"/>
      <c r="E49" s="115"/>
    </row>
    <row r="50" spans="1:5" ht="15" customHeight="1" x14ac:dyDescent="0.3">
      <c r="A50" s="102"/>
      <c r="B50" s="123">
        <v>5000</v>
      </c>
      <c r="C50" s="114">
        <v>8.6300000000000002E-2</v>
      </c>
      <c r="D50" s="114"/>
      <c r="E50" s="115"/>
    </row>
    <row r="51" spans="1:5" ht="15" customHeight="1" x14ac:dyDescent="0.3">
      <c r="A51" s="102"/>
      <c r="B51" s="123">
        <v>6000</v>
      </c>
      <c r="C51" s="114">
        <v>0.1019</v>
      </c>
      <c r="D51" s="114"/>
      <c r="E51" s="115"/>
    </row>
    <row r="52" spans="1:5" ht="15" customHeight="1" x14ac:dyDescent="0.3">
      <c r="A52" s="102"/>
      <c r="B52" s="123">
        <v>7000</v>
      </c>
      <c r="C52" s="114">
        <v>0.12230000000000001</v>
      </c>
      <c r="D52" s="114"/>
      <c r="E52" s="115"/>
    </row>
    <row r="53" spans="1:5" ht="15" customHeight="1" x14ac:dyDescent="0.3">
      <c r="A53" s="102"/>
      <c r="B53" s="123">
        <v>8000</v>
      </c>
      <c r="C53" s="114">
        <v>0.14169999999999999</v>
      </c>
      <c r="D53" s="114"/>
      <c r="E53" s="115"/>
    </row>
    <row r="54" spans="1:5" ht="15" customHeight="1" x14ac:dyDescent="0.3">
      <c r="A54" s="102"/>
      <c r="B54" s="123">
        <v>9000</v>
      </c>
      <c r="C54" s="114">
        <v>0.16830000000000001</v>
      </c>
      <c r="D54" s="114"/>
      <c r="E54" s="115"/>
    </row>
    <row r="55" spans="1:5" ht="15" customHeight="1" x14ac:dyDescent="0.3">
      <c r="A55" s="102"/>
      <c r="B55" s="123">
        <v>10000</v>
      </c>
      <c r="C55" s="114">
        <v>0.19739999999999999</v>
      </c>
      <c r="D55" s="114">
        <v>0.1002</v>
      </c>
      <c r="E55" s="115"/>
    </row>
    <row r="56" spans="1:5" ht="15" customHeight="1" x14ac:dyDescent="0.3">
      <c r="A56" s="102"/>
      <c r="B56" s="123">
        <v>11000</v>
      </c>
      <c r="C56" s="114">
        <v>0.24510000000000001</v>
      </c>
      <c r="D56" s="114">
        <v>0.18110000000000001</v>
      </c>
      <c r="E56" s="115"/>
    </row>
    <row r="57" spans="1:5" ht="15" customHeight="1" x14ac:dyDescent="0.3">
      <c r="A57" s="102"/>
      <c r="B57" s="123">
        <v>12000</v>
      </c>
      <c r="C57" s="114">
        <v>0.30599999999999999</v>
      </c>
      <c r="D57" s="114">
        <v>0.26750000000000002</v>
      </c>
      <c r="E57" s="115"/>
    </row>
    <row r="58" spans="1:5" ht="15" customHeight="1" x14ac:dyDescent="0.3">
      <c r="A58" s="102"/>
      <c r="B58" s="123">
        <v>13000</v>
      </c>
      <c r="C58" s="114">
        <v>0.40310000000000001</v>
      </c>
      <c r="D58" s="114">
        <v>0.38950000000000001</v>
      </c>
      <c r="E58" s="115"/>
    </row>
    <row r="59" spans="1:5" ht="15" customHeight="1" thickBot="1" x14ac:dyDescent="0.35">
      <c r="A59" s="104"/>
      <c r="B59" s="124">
        <v>13498</v>
      </c>
      <c r="C59" s="125" t="s">
        <v>88</v>
      </c>
      <c r="D59" s="126"/>
      <c r="E59" s="127"/>
    </row>
    <row r="60" spans="1:5" ht="15" customHeight="1" x14ac:dyDescent="0.3">
      <c r="A60" s="75" t="s">
        <v>65</v>
      </c>
      <c r="B60" s="120">
        <v>0</v>
      </c>
      <c r="C60" s="121">
        <v>4.3E-3</v>
      </c>
      <c r="D60" s="121"/>
      <c r="E60" s="122"/>
    </row>
    <row r="61" spans="1:5" ht="15" customHeight="1" x14ac:dyDescent="0.3">
      <c r="A61" s="128"/>
      <c r="B61" s="123" t="s">
        <v>87</v>
      </c>
      <c r="C61" s="114">
        <v>9.9000000000000008E-3</v>
      </c>
      <c r="D61" s="114"/>
      <c r="E61" s="115"/>
    </row>
    <row r="62" spans="1:5" ht="15" customHeight="1" x14ac:dyDescent="0.3">
      <c r="A62" s="128"/>
      <c r="B62" s="123">
        <v>1000</v>
      </c>
      <c r="C62" s="114">
        <v>3.8699999999999998E-2</v>
      </c>
      <c r="D62" s="114"/>
      <c r="E62" s="115"/>
    </row>
    <row r="63" spans="1:5" ht="15" customHeight="1" x14ac:dyDescent="0.3">
      <c r="A63" s="128"/>
      <c r="B63" s="123">
        <v>2000</v>
      </c>
      <c r="C63" s="114">
        <v>5.9200000000000003E-2</v>
      </c>
      <c r="D63" s="114"/>
      <c r="E63" s="115"/>
    </row>
    <row r="64" spans="1:5" ht="15" customHeight="1" x14ac:dyDescent="0.3">
      <c r="A64" s="128"/>
      <c r="B64" s="123">
        <v>3000</v>
      </c>
      <c r="C64" s="114">
        <v>8.3900000000000002E-2</v>
      </c>
      <c r="D64" s="114"/>
      <c r="E64" s="115"/>
    </row>
    <row r="65" spans="1:5" ht="15" customHeight="1" x14ac:dyDescent="0.3">
      <c r="A65" s="128"/>
      <c r="B65" s="123">
        <v>4000</v>
      </c>
      <c r="C65" s="114">
        <v>0.1113</v>
      </c>
      <c r="D65" s="114"/>
      <c r="E65" s="115"/>
    </row>
    <row r="66" spans="1:5" ht="15" customHeight="1" x14ac:dyDescent="0.3">
      <c r="A66" s="128"/>
      <c r="B66" s="123">
        <v>5000</v>
      </c>
      <c r="C66" s="114">
        <v>0.1439</v>
      </c>
      <c r="D66" s="114"/>
      <c r="E66" s="115"/>
    </row>
    <row r="67" spans="1:5" ht="15" customHeight="1" x14ac:dyDescent="0.3">
      <c r="A67" s="128"/>
      <c r="B67" s="123">
        <v>6000</v>
      </c>
      <c r="C67" s="114">
        <v>0.18290000000000001</v>
      </c>
      <c r="D67" s="114">
        <v>9.7999999999999997E-3</v>
      </c>
      <c r="E67" s="115"/>
    </row>
    <row r="68" spans="1:5" ht="15" customHeight="1" x14ac:dyDescent="0.3">
      <c r="A68" s="128"/>
      <c r="B68" s="123">
        <v>7000</v>
      </c>
      <c r="C68" s="114">
        <v>0.2296</v>
      </c>
      <c r="D68" s="114">
        <v>0.1454</v>
      </c>
      <c r="E68" s="115"/>
    </row>
    <row r="69" spans="1:5" ht="15" customHeight="1" x14ac:dyDescent="0.3">
      <c r="A69" s="128"/>
      <c r="B69" s="123">
        <v>8000</v>
      </c>
      <c r="C69" s="114">
        <v>0.29360000000000003</v>
      </c>
      <c r="D69" s="114">
        <v>0.23469999999999999</v>
      </c>
      <c r="E69" s="115"/>
    </row>
    <row r="70" spans="1:5" ht="15" customHeight="1" x14ac:dyDescent="0.3">
      <c r="A70" s="128"/>
      <c r="B70" s="123">
        <v>9000</v>
      </c>
      <c r="C70" s="114">
        <v>0.39379999999999998</v>
      </c>
      <c r="D70" s="114">
        <v>0.36580000000000001</v>
      </c>
      <c r="E70" s="115"/>
    </row>
    <row r="71" spans="1:5" ht="15" customHeight="1" thickBot="1" x14ac:dyDescent="0.35">
      <c r="A71" s="129"/>
      <c r="B71" s="124">
        <v>9614</v>
      </c>
      <c r="C71" s="125" t="s">
        <v>88</v>
      </c>
      <c r="D71" s="126"/>
      <c r="E71" s="127"/>
    </row>
    <row r="72" spans="1:5" ht="15" customHeight="1" x14ac:dyDescent="0.3">
      <c r="A72" s="101" t="s">
        <v>66</v>
      </c>
      <c r="B72" s="120">
        <v>0</v>
      </c>
      <c r="C72" s="121">
        <v>9.1999999999999998E-3</v>
      </c>
      <c r="D72" s="121"/>
      <c r="E72" s="122"/>
    </row>
    <row r="73" spans="1:5" ht="15" customHeight="1" x14ac:dyDescent="0.3">
      <c r="A73" s="102"/>
      <c r="B73" s="123" t="s">
        <v>87</v>
      </c>
      <c r="C73" s="114">
        <v>1.5699999999999999E-2</v>
      </c>
      <c r="D73" s="114"/>
      <c r="E73" s="115"/>
    </row>
    <row r="74" spans="1:5" ht="15" customHeight="1" x14ac:dyDescent="0.3">
      <c r="A74" s="102"/>
      <c r="B74" s="123">
        <v>1000</v>
      </c>
      <c r="C74" s="114">
        <v>3.0200000000000001E-2</v>
      </c>
      <c r="D74" s="114"/>
      <c r="E74" s="115"/>
    </row>
    <row r="75" spans="1:5" ht="15" customHeight="1" x14ac:dyDescent="0.3">
      <c r="A75" s="102"/>
      <c r="B75" s="123">
        <v>2000</v>
      </c>
      <c r="C75" s="114">
        <v>3.8300000000000001E-2</v>
      </c>
      <c r="D75" s="114"/>
      <c r="E75" s="115"/>
    </row>
    <row r="76" spans="1:5" ht="15.6" customHeight="1" x14ac:dyDescent="0.3">
      <c r="A76" s="102"/>
      <c r="B76" s="123">
        <v>3000</v>
      </c>
      <c r="C76" s="114">
        <v>4.6399999999999997E-2</v>
      </c>
      <c r="D76" s="114"/>
      <c r="E76" s="115"/>
    </row>
    <row r="77" spans="1:5" ht="15.6" customHeight="1" x14ac:dyDescent="0.3">
      <c r="A77" s="102"/>
      <c r="B77" s="123">
        <v>4000</v>
      </c>
      <c r="C77" s="114">
        <v>5.57E-2</v>
      </c>
      <c r="D77" s="114"/>
      <c r="E77" s="115"/>
    </row>
    <row r="78" spans="1:5" ht="15.6" customHeight="1" x14ac:dyDescent="0.3">
      <c r="A78" s="102"/>
      <c r="B78" s="123">
        <v>5000</v>
      </c>
      <c r="C78" s="114">
        <v>6.8699999999999997E-2</v>
      </c>
      <c r="D78" s="114"/>
      <c r="E78" s="115"/>
    </row>
    <row r="79" spans="1:5" ht="15.6" customHeight="1" x14ac:dyDescent="0.3">
      <c r="A79" s="102"/>
      <c r="B79" s="123">
        <v>6000</v>
      </c>
      <c r="C79" s="114">
        <v>8.2400000000000001E-2</v>
      </c>
      <c r="D79" s="114"/>
      <c r="E79" s="115"/>
    </row>
    <row r="80" spans="1:5" ht="15.6" customHeight="1" x14ac:dyDescent="0.3">
      <c r="A80" s="102"/>
      <c r="B80" s="123">
        <v>7000</v>
      </c>
      <c r="C80" s="114">
        <v>0.1011</v>
      </c>
      <c r="D80" s="114"/>
      <c r="E80" s="115"/>
    </row>
    <row r="81" spans="1:5" ht="15.6" customHeight="1" x14ac:dyDescent="0.3">
      <c r="A81" s="102"/>
      <c r="B81" s="123">
        <v>8000</v>
      </c>
      <c r="C81" s="114">
        <v>0.1235</v>
      </c>
      <c r="D81" s="114"/>
      <c r="E81" s="115"/>
    </row>
    <row r="82" spans="1:5" ht="15.6" customHeight="1" x14ac:dyDescent="0.3">
      <c r="A82" s="102"/>
      <c r="B82" s="123">
        <v>9000</v>
      </c>
      <c r="C82" s="114">
        <v>0.14599999999999999</v>
      </c>
      <c r="D82" s="114"/>
      <c r="E82" s="115"/>
    </row>
    <row r="83" spans="1:5" ht="15.6" customHeight="1" x14ac:dyDescent="0.3">
      <c r="A83" s="102"/>
      <c r="B83" s="123">
        <v>10000</v>
      </c>
      <c r="C83" s="114">
        <v>0.18</v>
      </c>
      <c r="D83" s="114">
        <v>7.4000000000000003E-3</v>
      </c>
      <c r="E83" s="115"/>
    </row>
    <row r="84" spans="1:5" ht="15.6" customHeight="1" x14ac:dyDescent="0.3">
      <c r="A84" s="102"/>
      <c r="B84" s="123">
        <v>11000</v>
      </c>
      <c r="C84" s="114">
        <v>0.2132</v>
      </c>
      <c r="D84" s="114">
        <v>0.1038</v>
      </c>
      <c r="E84" s="115"/>
    </row>
    <row r="85" spans="1:5" ht="15.6" customHeight="1" x14ac:dyDescent="0.3">
      <c r="A85" s="102"/>
      <c r="B85" s="123">
        <v>12000</v>
      </c>
      <c r="C85" s="114">
        <v>0.255</v>
      </c>
      <c r="D85" s="114">
        <v>0.18690000000000001</v>
      </c>
      <c r="E85" s="115"/>
    </row>
    <row r="86" spans="1:5" ht="15.6" customHeight="1" x14ac:dyDescent="0.3">
      <c r="A86" s="102"/>
      <c r="B86" s="123">
        <v>13000</v>
      </c>
      <c r="C86" s="114">
        <v>0.30609999999999998</v>
      </c>
      <c r="D86" s="114">
        <v>0.2571</v>
      </c>
      <c r="E86" s="115"/>
    </row>
    <row r="87" spans="1:5" ht="15.6" customHeight="1" x14ac:dyDescent="0.3">
      <c r="A87" s="102"/>
      <c r="B87" s="123">
        <v>14000</v>
      </c>
      <c r="C87" s="114">
        <v>0.3831</v>
      </c>
      <c r="D87" s="114">
        <v>0.35620000000000002</v>
      </c>
      <c r="E87" s="115"/>
    </row>
    <row r="88" spans="1:5" ht="15.6" customHeight="1" thickBot="1" x14ac:dyDescent="0.35">
      <c r="A88" s="104"/>
      <c r="B88" s="124">
        <v>14915</v>
      </c>
      <c r="C88" s="125" t="s">
        <v>88</v>
      </c>
      <c r="D88" s="126"/>
      <c r="E88" s="127"/>
    </row>
    <row r="89" spans="1:5" ht="15.6" customHeight="1" x14ac:dyDescent="0.3">
      <c r="A89" s="130" t="s">
        <v>67</v>
      </c>
      <c r="B89" s="120">
        <v>0</v>
      </c>
      <c r="C89" s="121">
        <v>2.3E-2</v>
      </c>
      <c r="D89" s="121"/>
      <c r="E89" s="122"/>
    </row>
    <row r="90" spans="1:5" ht="16.2" thickBot="1" x14ac:dyDescent="0.35">
      <c r="A90" s="131"/>
      <c r="B90" s="132" t="s">
        <v>89</v>
      </c>
      <c r="C90" s="125"/>
      <c r="D90" s="126"/>
      <c r="E90" s="119"/>
    </row>
    <row r="91" spans="1:5" ht="15.6" customHeight="1" x14ac:dyDescent="0.3">
      <c r="A91" s="130" t="s">
        <v>70</v>
      </c>
      <c r="B91" s="120">
        <v>0</v>
      </c>
      <c r="C91" s="121"/>
      <c r="D91" s="121"/>
      <c r="E91" s="122"/>
    </row>
    <row r="92" spans="1:5" ht="15.6" x14ac:dyDescent="0.3">
      <c r="A92" s="131"/>
      <c r="B92" s="123" t="s">
        <v>87</v>
      </c>
      <c r="C92" s="114">
        <v>1.54E-2</v>
      </c>
      <c r="D92" s="114"/>
      <c r="E92" s="115"/>
    </row>
    <row r="93" spans="1:5" ht="15.6" x14ac:dyDescent="0.3">
      <c r="A93" s="131"/>
      <c r="B93" s="123">
        <v>1000</v>
      </c>
      <c r="C93" s="114">
        <v>2.504E-2</v>
      </c>
      <c r="D93" s="114"/>
      <c r="E93" s="115"/>
    </row>
    <row r="94" spans="1:5" ht="15.6" x14ac:dyDescent="0.3">
      <c r="A94" s="131"/>
      <c r="B94" s="123">
        <v>2000</v>
      </c>
      <c r="C94" s="114">
        <v>3.2399999999999998E-2</v>
      </c>
      <c r="D94" s="114"/>
      <c r="E94" s="115"/>
    </row>
    <row r="95" spans="1:5" ht="15.6" x14ac:dyDescent="0.3">
      <c r="A95" s="131"/>
      <c r="B95" s="123">
        <v>3000</v>
      </c>
      <c r="C95" s="114">
        <v>4.9099999999999998E-2</v>
      </c>
      <c r="D95" s="114"/>
      <c r="E95" s="115"/>
    </row>
    <row r="96" spans="1:5" ht="15.6" x14ac:dyDescent="0.3">
      <c r="A96" s="131"/>
      <c r="B96" s="123">
        <v>4000</v>
      </c>
      <c r="C96" s="114">
        <v>7.2499999999999995E-2</v>
      </c>
      <c r="D96" s="114"/>
      <c r="E96" s="115"/>
    </row>
    <row r="97" spans="1:5" ht="15.6" x14ac:dyDescent="0.3">
      <c r="A97" s="131"/>
      <c r="B97" s="123">
        <v>5000</v>
      </c>
      <c r="C97" s="114">
        <v>8.2799999999999999E-2</v>
      </c>
      <c r="D97" s="114"/>
      <c r="E97" s="115"/>
    </row>
    <row r="98" spans="1:5" ht="15.6" x14ac:dyDescent="0.3">
      <c r="A98" s="131"/>
      <c r="B98" s="123">
        <v>6000</v>
      </c>
      <c r="C98" s="114">
        <v>0.1132</v>
      </c>
      <c r="D98" s="114"/>
      <c r="E98" s="115"/>
    </row>
    <row r="99" spans="1:5" ht="15.6" x14ac:dyDescent="0.3">
      <c r="A99" s="131"/>
      <c r="B99" s="123">
        <v>7000</v>
      </c>
      <c r="C99" s="114">
        <v>0.1409</v>
      </c>
      <c r="D99" s="114"/>
      <c r="E99" s="115"/>
    </row>
    <row r="100" spans="1:5" ht="15.6" x14ac:dyDescent="0.3">
      <c r="A100" s="131"/>
      <c r="B100" s="123">
        <v>8000</v>
      </c>
      <c r="C100" s="114">
        <v>0.18529999999999999</v>
      </c>
      <c r="D100" s="114"/>
      <c r="E100" s="115"/>
    </row>
    <row r="101" spans="1:5" ht="15.6" x14ac:dyDescent="0.3">
      <c r="A101" s="131"/>
      <c r="B101" s="123">
        <v>9000</v>
      </c>
      <c r="C101" s="114">
        <v>0.2228</v>
      </c>
      <c r="D101" s="114">
        <v>0.10970000000000001</v>
      </c>
      <c r="E101" s="115"/>
    </row>
    <row r="102" spans="1:5" ht="15.6" x14ac:dyDescent="0.3">
      <c r="A102" s="131"/>
      <c r="B102" s="123">
        <v>10000</v>
      </c>
      <c r="C102" s="114">
        <v>0.25929999999999997</v>
      </c>
      <c r="D102" s="114">
        <v>0.1908</v>
      </c>
      <c r="E102" s="115"/>
    </row>
    <row r="103" spans="1:5" ht="15.6" x14ac:dyDescent="0.3">
      <c r="A103" s="131"/>
      <c r="B103" s="123">
        <v>11000</v>
      </c>
      <c r="C103" s="114">
        <v>0.33700000000000002</v>
      </c>
      <c r="D103" s="114">
        <v>0.28079999999999999</v>
      </c>
      <c r="E103" s="115"/>
    </row>
    <row r="104" spans="1:5" ht="15.6" x14ac:dyDescent="0.3">
      <c r="A104" s="131"/>
      <c r="B104" s="123">
        <v>12000</v>
      </c>
      <c r="C104" s="114">
        <v>0.43919999999999998</v>
      </c>
      <c r="D104" s="114">
        <v>0.41959999999999997</v>
      </c>
      <c r="E104" s="115"/>
    </row>
    <row r="105" spans="1:5" ht="16.2" thickBot="1" x14ac:dyDescent="0.35">
      <c r="A105" s="133"/>
      <c r="B105" s="124">
        <v>12285</v>
      </c>
      <c r="C105" s="134" t="s">
        <v>88</v>
      </c>
      <c r="D105" s="134"/>
      <c r="E105" s="127"/>
    </row>
    <row r="106" spans="1:5" x14ac:dyDescent="0.3">
      <c r="B106" s="135"/>
      <c r="C106" s="136"/>
      <c r="D106" s="136"/>
      <c r="E106" s="137"/>
    </row>
  </sheetData>
  <mergeCells count="20">
    <mergeCell ref="A91:A105"/>
    <mergeCell ref="C105:D105"/>
    <mergeCell ref="A60:A71"/>
    <mergeCell ref="C71:D71"/>
    <mergeCell ref="A72:A88"/>
    <mergeCell ref="C88:D88"/>
    <mergeCell ref="A89:A90"/>
    <mergeCell ref="C90:D90"/>
    <mergeCell ref="A12:A26"/>
    <mergeCell ref="C26:D26"/>
    <mergeCell ref="A27:A43"/>
    <mergeCell ref="C43:D43"/>
    <mergeCell ref="A44:A59"/>
    <mergeCell ref="C59:D59"/>
    <mergeCell ref="A1:A2"/>
    <mergeCell ref="B1:B2"/>
    <mergeCell ref="C1:D1"/>
    <mergeCell ref="E1:E2"/>
    <mergeCell ref="A3:A11"/>
    <mergeCell ref="C11:D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47A50-EE12-49A3-9746-03CF8CEEC42D}">
  <dimension ref="A1:E152"/>
  <sheetViews>
    <sheetView workbookViewId="0">
      <selection activeCell="K30" sqref="K30"/>
    </sheetView>
  </sheetViews>
  <sheetFormatPr defaultRowHeight="15" x14ac:dyDescent="0.25"/>
  <cols>
    <col min="1" max="1" width="22.5546875" style="62" bestFit="1" customWidth="1"/>
    <col min="2" max="2" width="14.5546875" style="153" bestFit="1" customWidth="1"/>
    <col min="3" max="3" width="42.44140625" style="154" customWidth="1"/>
    <col min="4" max="4" width="53.44140625" style="155" customWidth="1"/>
    <col min="5" max="16384" width="8.88671875" style="62"/>
  </cols>
  <sheetData>
    <row r="1" spans="1:5" ht="15.6" x14ac:dyDescent="0.3">
      <c r="A1" s="75" t="s">
        <v>82</v>
      </c>
      <c r="B1" s="76" t="s">
        <v>83</v>
      </c>
      <c r="C1" s="77" t="s">
        <v>84</v>
      </c>
      <c r="D1" s="77"/>
      <c r="E1" s="78" t="s">
        <v>51</v>
      </c>
    </row>
    <row r="2" spans="1:5" ht="16.2" thickBot="1" x14ac:dyDescent="0.35">
      <c r="A2" s="80"/>
      <c r="B2" s="81"/>
      <c r="C2" s="82" t="s">
        <v>85</v>
      </c>
      <c r="D2" s="82" t="s">
        <v>86</v>
      </c>
      <c r="E2" s="83"/>
    </row>
    <row r="3" spans="1:5" ht="15" customHeight="1" x14ac:dyDescent="0.25">
      <c r="A3" s="101" t="s">
        <v>71</v>
      </c>
      <c r="B3" s="85">
        <v>0</v>
      </c>
      <c r="C3" s="86">
        <v>1.18E-2</v>
      </c>
      <c r="D3" s="86"/>
      <c r="E3" s="87"/>
    </row>
    <row r="4" spans="1:5" ht="15" customHeight="1" x14ac:dyDescent="0.25">
      <c r="A4" s="102"/>
      <c r="B4" s="90" t="s">
        <v>87</v>
      </c>
      <c r="C4" s="91">
        <v>2.0299999999999999E-2</v>
      </c>
      <c r="D4" s="91"/>
      <c r="E4" s="92"/>
    </row>
    <row r="5" spans="1:5" ht="15" customHeight="1" x14ac:dyDescent="0.25">
      <c r="A5" s="102"/>
      <c r="B5" s="90">
        <v>500</v>
      </c>
      <c r="C5" s="91">
        <v>3.9300000000000002E-2</v>
      </c>
      <c r="D5" s="91"/>
      <c r="E5" s="93"/>
    </row>
    <row r="6" spans="1:5" ht="15" customHeight="1" x14ac:dyDescent="0.25">
      <c r="A6" s="102"/>
      <c r="B6" s="90">
        <f>500+B5</f>
        <v>1000</v>
      </c>
      <c r="C6" s="91">
        <v>4.7899999999999998E-2</v>
      </c>
      <c r="D6" s="91"/>
      <c r="E6" s="93"/>
    </row>
    <row r="7" spans="1:5" ht="15.6" x14ac:dyDescent="0.3">
      <c r="A7" s="102"/>
      <c r="B7" s="90">
        <f t="shared" ref="B7:B18" si="0">500+B6</f>
        <v>1500</v>
      </c>
      <c r="C7" s="95">
        <v>5.9799999999999999E-2</v>
      </c>
      <c r="D7" s="95"/>
      <c r="E7" s="113"/>
    </row>
    <row r="8" spans="1:5" ht="15" customHeight="1" x14ac:dyDescent="0.25">
      <c r="A8" s="102"/>
      <c r="B8" s="90">
        <f t="shared" si="0"/>
        <v>2000</v>
      </c>
      <c r="C8" s="91">
        <v>7.2700000000000001E-2</v>
      </c>
      <c r="D8" s="91"/>
      <c r="E8" s="93"/>
    </row>
    <row r="9" spans="1:5" ht="15" customHeight="1" x14ac:dyDescent="0.25">
      <c r="A9" s="102"/>
      <c r="B9" s="90">
        <f t="shared" si="0"/>
        <v>2500</v>
      </c>
      <c r="C9" s="141">
        <v>8.7800000000000003E-2</v>
      </c>
      <c r="D9" s="141"/>
      <c r="E9" s="142"/>
    </row>
    <row r="10" spans="1:5" ht="15" customHeight="1" x14ac:dyDescent="0.25">
      <c r="A10" s="102"/>
      <c r="B10" s="90">
        <f t="shared" si="0"/>
        <v>3000</v>
      </c>
      <c r="C10" s="141">
        <v>0.10199999999999999</v>
      </c>
      <c r="D10" s="141"/>
      <c r="E10" s="142"/>
    </row>
    <row r="11" spans="1:5" ht="15" customHeight="1" x14ac:dyDescent="0.25">
      <c r="A11" s="102"/>
      <c r="B11" s="90">
        <f t="shared" si="0"/>
        <v>3500</v>
      </c>
      <c r="C11" s="143">
        <v>0.1188</v>
      </c>
      <c r="D11" s="141"/>
      <c r="E11" s="142"/>
    </row>
    <row r="12" spans="1:5" x14ac:dyDescent="0.25">
      <c r="A12" s="102"/>
      <c r="B12" s="90">
        <f t="shared" si="0"/>
        <v>4000</v>
      </c>
      <c r="C12" s="144">
        <v>0.13650000000000001</v>
      </c>
      <c r="D12" s="141"/>
      <c r="E12" s="142"/>
    </row>
    <row r="13" spans="1:5" x14ac:dyDescent="0.25">
      <c r="A13" s="102"/>
      <c r="B13" s="90">
        <f t="shared" si="0"/>
        <v>4500</v>
      </c>
      <c r="C13" s="144">
        <v>0.15709999999999999</v>
      </c>
      <c r="D13" s="141"/>
      <c r="E13" s="142"/>
    </row>
    <row r="14" spans="1:5" x14ac:dyDescent="0.25">
      <c r="A14" s="102"/>
      <c r="B14" s="90">
        <f t="shared" si="0"/>
        <v>5000</v>
      </c>
      <c r="C14" s="144">
        <v>0.1804</v>
      </c>
      <c r="D14" s="141"/>
      <c r="E14" s="142"/>
    </row>
    <row r="15" spans="1:5" x14ac:dyDescent="0.25">
      <c r="A15" s="102"/>
      <c r="B15" s="90">
        <f t="shared" si="0"/>
        <v>5500</v>
      </c>
      <c r="C15" s="144">
        <v>0.2082</v>
      </c>
      <c r="D15" s="141">
        <v>0.1014</v>
      </c>
      <c r="E15" s="142"/>
    </row>
    <row r="16" spans="1:5" x14ac:dyDescent="0.25">
      <c r="A16" s="102"/>
      <c r="B16" s="90">
        <f t="shared" si="0"/>
        <v>6000</v>
      </c>
      <c r="C16" s="144">
        <v>0.2487</v>
      </c>
      <c r="D16" s="141">
        <v>0.1699</v>
      </c>
      <c r="E16" s="142"/>
    </row>
    <row r="17" spans="1:5" x14ac:dyDescent="0.25">
      <c r="A17" s="102"/>
      <c r="B17" s="90">
        <f>500+B16</f>
        <v>6500</v>
      </c>
      <c r="C17" s="144">
        <v>0.29149999999999998</v>
      </c>
      <c r="D17" s="141">
        <v>0.24199999999999999</v>
      </c>
      <c r="E17" s="142"/>
    </row>
    <row r="18" spans="1:5" x14ac:dyDescent="0.25">
      <c r="A18" s="102"/>
      <c r="B18" s="90">
        <f t="shared" si="0"/>
        <v>7000</v>
      </c>
      <c r="C18" s="144">
        <v>0.35959999999999998</v>
      </c>
      <c r="D18" s="141">
        <v>0.32850000000000001</v>
      </c>
      <c r="E18" s="142"/>
    </row>
    <row r="19" spans="1:5" ht="15.6" thickBot="1" x14ac:dyDescent="0.3">
      <c r="A19" s="104"/>
      <c r="B19" s="105">
        <v>7408</v>
      </c>
      <c r="C19" s="145" t="s">
        <v>88</v>
      </c>
      <c r="D19" s="146"/>
      <c r="E19" s="147"/>
    </row>
    <row r="20" spans="1:5" ht="15" customHeight="1" x14ac:dyDescent="0.25">
      <c r="A20" s="75" t="s">
        <v>73</v>
      </c>
      <c r="B20" s="85">
        <v>0</v>
      </c>
      <c r="C20" s="86">
        <v>1.0800000000000001E-2</v>
      </c>
      <c r="D20" s="86"/>
      <c r="E20" s="87"/>
    </row>
    <row r="21" spans="1:5" ht="15" customHeight="1" x14ac:dyDescent="0.25">
      <c r="A21" s="128"/>
      <c r="B21" s="90" t="s">
        <v>87</v>
      </c>
      <c r="C21" s="91">
        <v>1.95E-2</v>
      </c>
      <c r="D21" s="91"/>
      <c r="E21" s="92"/>
    </row>
    <row r="22" spans="1:5" ht="15" customHeight="1" x14ac:dyDescent="0.25">
      <c r="A22" s="128"/>
      <c r="B22" s="90">
        <v>500</v>
      </c>
      <c r="C22" s="91">
        <v>2.7900000000000001E-2</v>
      </c>
      <c r="D22" s="91"/>
      <c r="E22" s="93"/>
    </row>
    <row r="23" spans="1:5" ht="15" customHeight="1" x14ac:dyDescent="0.25">
      <c r="A23" s="128"/>
      <c r="B23" s="90">
        <f>500+B22</f>
        <v>1000</v>
      </c>
      <c r="C23" s="91">
        <v>3.5900000000000001E-2</v>
      </c>
      <c r="D23" s="91"/>
      <c r="E23" s="93"/>
    </row>
    <row r="24" spans="1:5" ht="15.6" x14ac:dyDescent="0.3">
      <c r="A24" s="128"/>
      <c r="B24" s="90">
        <f t="shared" ref="B24:B33" si="1">500+B23</f>
        <v>1500</v>
      </c>
      <c r="C24" s="95">
        <v>4.4999999999999998E-2</v>
      </c>
      <c r="D24" s="95"/>
      <c r="E24" s="113"/>
    </row>
    <row r="25" spans="1:5" ht="15" customHeight="1" x14ac:dyDescent="0.25">
      <c r="A25" s="128"/>
      <c r="B25" s="90">
        <f t="shared" si="1"/>
        <v>2000</v>
      </c>
      <c r="C25" s="91">
        <v>5.5899999999999998E-2</v>
      </c>
      <c r="D25" s="91"/>
      <c r="E25" s="93"/>
    </row>
    <row r="26" spans="1:5" ht="15" customHeight="1" x14ac:dyDescent="0.25">
      <c r="A26" s="128"/>
      <c r="B26" s="90">
        <f t="shared" si="1"/>
        <v>2500</v>
      </c>
      <c r="C26" s="141">
        <v>7.0699999999999999E-2</v>
      </c>
      <c r="D26" s="141"/>
      <c r="E26" s="142"/>
    </row>
    <row r="27" spans="1:5" ht="15" customHeight="1" x14ac:dyDescent="0.25">
      <c r="A27" s="128"/>
      <c r="B27" s="90">
        <f t="shared" si="1"/>
        <v>3000</v>
      </c>
      <c r="C27" s="141">
        <v>8.77E-2</v>
      </c>
      <c r="D27" s="141"/>
      <c r="E27" s="142"/>
    </row>
    <row r="28" spans="1:5" ht="15" customHeight="1" x14ac:dyDescent="0.25">
      <c r="A28" s="128"/>
      <c r="B28" s="90">
        <f t="shared" si="1"/>
        <v>3500</v>
      </c>
      <c r="C28" s="143">
        <v>0.10680000000000001</v>
      </c>
      <c r="D28" s="141"/>
      <c r="E28" s="142"/>
    </row>
    <row r="29" spans="1:5" ht="15" customHeight="1" x14ac:dyDescent="0.25">
      <c r="A29" s="128"/>
      <c r="B29" s="90">
        <f t="shared" si="1"/>
        <v>4000</v>
      </c>
      <c r="C29" s="144">
        <v>0.1336</v>
      </c>
      <c r="D29" s="141"/>
      <c r="E29" s="142"/>
    </row>
    <row r="30" spans="1:5" ht="15" customHeight="1" x14ac:dyDescent="0.25">
      <c r="A30" s="128"/>
      <c r="B30" s="90">
        <f t="shared" si="1"/>
        <v>4500</v>
      </c>
      <c r="C30" s="144">
        <v>0.15390000000000001</v>
      </c>
      <c r="D30" s="141"/>
      <c r="E30" s="142"/>
    </row>
    <row r="31" spans="1:5" ht="15" customHeight="1" x14ac:dyDescent="0.25">
      <c r="A31" s="128"/>
      <c r="B31" s="90">
        <f t="shared" si="1"/>
        <v>5000</v>
      </c>
      <c r="C31" s="144">
        <v>0.1724</v>
      </c>
      <c r="D31" s="141"/>
      <c r="E31" s="142"/>
    </row>
    <row r="32" spans="1:5" ht="15" customHeight="1" x14ac:dyDescent="0.25">
      <c r="A32" s="128"/>
      <c r="B32" s="90">
        <f t="shared" si="1"/>
        <v>5500</v>
      </c>
      <c r="C32" s="144">
        <v>0.19670000000000001</v>
      </c>
      <c r="D32" s="141">
        <v>3.2000000000000001E-2</v>
      </c>
      <c r="E32" s="142"/>
    </row>
    <row r="33" spans="1:5" ht="15" customHeight="1" x14ac:dyDescent="0.25">
      <c r="A33" s="128"/>
      <c r="B33" s="90">
        <f t="shared" si="1"/>
        <v>6000</v>
      </c>
      <c r="C33" s="144">
        <v>0.22559999999999999</v>
      </c>
      <c r="D33" s="141">
        <v>0.12089999999999999</v>
      </c>
      <c r="E33" s="142"/>
    </row>
    <row r="34" spans="1:5" ht="15" customHeight="1" x14ac:dyDescent="0.25">
      <c r="A34" s="128"/>
      <c r="B34" s="90">
        <f>500+B33</f>
        <v>6500</v>
      </c>
      <c r="C34" s="144">
        <v>0.2681</v>
      </c>
      <c r="D34" s="141">
        <v>0.19400000000000001</v>
      </c>
      <c r="E34" s="142"/>
    </row>
    <row r="35" spans="1:5" ht="15" customHeight="1" x14ac:dyDescent="0.25">
      <c r="A35" s="128"/>
      <c r="B35" s="90">
        <f t="shared" ref="B35" si="2">500+B34</f>
        <v>7000</v>
      </c>
      <c r="C35" s="144">
        <v>0.38159999999999999</v>
      </c>
      <c r="D35" s="141">
        <v>0.2681</v>
      </c>
      <c r="E35" s="142"/>
    </row>
    <row r="36" spans="1:5" ht="15" customHeight="1" x14ac:dyDescent="0.25">
      <c r="A36" s="128"/>
      <c r="B36" s="90">
        <v>7500</v>
      </c>
      <c r="C36" s="143">
        <v>0.40400000000000003</v>
      </c>
      <c r="D36" s="143">
        <v>0.37219999999999998</v>
      </c>
      <c r="E36" s="142"/>
    </row>
    <row r="37" spans="1:5" ht="15.6" thickBot="1" x14ac:dyDescent="0.3">
      <c r="A37" s="129"/>
      <c r="B37" s="148">
        <v>7774</v>
      </c>
      <c r="C37" s="145" t="s">
        <v>88</v>
      </c>
      <c r="D37" s="146"/>
      <c r="E37" s="147"/>
    </row>
    <row r="38" spans="1:5" ht="15" customHeight="1" x14ac:dyDescent="0.25">
      <c r="A38" s="75" t="s">
        <v>74</v>
      </c>
      <c r="B38" s="85">
        <v>0</v>
      </c>
      <c r="C38" s="86">
        <v>1.89E-2</v>
      </c>
      <c r="D38" s="86"/>
      <c r="E38" s="87"/>
    </row>
    <row r="39" spans="1:5" ht="15" customHeight="1" x14ac:dyDescent="0.25">
      <c r="A39" s="128"/>
      <c r="B39" s="90" t="s">
        <v>87</v>
      </c>
      <c r="C39" s="91">
        <v>2.98E-2</v>
      </c>
      <c r="D39" s="91"/>
      <c r="E39" s="92"/>
    </row>
    <row r="40" spans="1:5" ht="15" customHeight="1" x14ac:dyDescent="0.25">
      <c r="A40" s="128"/>
      <c r="B40" s="90">
        <v>500</v>
      </c>
      <c r="C40" s="91">
        <v>3.3399999999999999E-2</v>
      </c>
      <c r="D40" s="91"/>
      <c r="E40" s="93"/>
    </row>
    <row r="41" spans="1:5" ht="15" customHeight="1" x14ac:dyDescent="0.25">
      <c r="A41" s="128"/>
      <c r="B41" s="90">
        <f>500+B40</f>
        <v>1000</v>
      </c>
      <c r="C41" s="91">
        <v>3.6400000000000002E-2</v>
      </c>
      <c r="D41" s="91"/>
      <c r="E41" s="93"/>
    </row>
    <row r="42" spans="1:5" ht="15.6" x14ac:dyDescent="0.3">
      <c r="A42" s="128"/>
      <c r="B42" s="90">
        <f t="shared" ref="B42:B51" si="3">500+B41</f>
        <v>1500</v>
      </c>
      <c r="C42" s="95">
        <v>4.7300000000000002E-2</v>
      </c>
      <c r="D42" s="95"/>
      <c r="E42" s="113"/>
    </row>
    <row r="43" spans="1:5" ht="15" customHeight="1" x14ac:dyDescent="0.25">
      <c r="A43" s="128"/>
      <c r="B43" s="90">
        <f t="shared" si="3"/>
        <v>2000</v>
      </c>
      <c r="C43" s="91">
        <v>5.3199999999999997E-2</v>
      </c>
      <c r="D43" s="91"/>
      <c r="E43" s="93"/>
    </row>
    <row r="44" spans="1:5" ht="15" customHeight="1" x14ac:dyDescent="0.25">
      <c r="A44" s="128"/>
      <c r="B44" s="90">
        <f t="shared" si="3"/>
        <v>2500</v>
      </c>
      <c r="C44" s="141">
        <v>6.0199999999999997E-2</v>
      </c>
      <c r="D44" s="141"/>
      <c r="E44" s="142"/>
    </row>
    <row r="45" spans="1:5" ht="15" customHeight="1" x14ac:dyDescent="0.25">
      <c r="A45" s="128"/>
      <c r="B45" s="90">
        <f t="shared" si="3"/>
        <v>3000</v>
      </c>
      <c r="C45" s="141">
        <v>7.17E-2</v>
      </c>
      <c r="D45" s="141"/>
      <c r="E45" s="142"/>
    </row>
    <row r="46" spans="1:5" ht="15" customHeight="1" x14ac:dyDescent="0.25">
      <c r="A46" s="128"/>
      <c r="B46" s="90">
        <f t="shared" si="3"/>
        <v>3500</v>
      </c>
      <c r="C46" s="143">
        <v>8.4099999999999994E-2</v>
      </c>
      <c r="D46" s="141"/>
      <c r="E46" s="142"/>
    </row>
    <row r="47" spans="1:5" ht="15" customHeight="1" x14ac:dyDescent="0.25">
      <c r="A47" s="128"/>
      <c r="B47" s="90">
        <f t="shared" si="3"/>
        <v>4000</v>
      </c>
      <c r="C47" s="144">
        <v>9.9599999999999994E-2</v>
      </c>
      <c r="D47" s="141"/>
      <c r="E47" s="142"/>
    </row>
    <row r="48" spans="1:5" ht="15" customHeight="1" x14ac:dyDescent="0.25">
      <c r="A48" s="128"/>
      <c r="B48" s="90">
        <f t="shared" si="3"/>
        <v>4500</v>
      </c>
      <c r="C48" s="144">
        <v>0.1169</v>
      </c>
      <c r="D48" s="141"/>
      <c r="E48" s="142"/>
    </row>
    <row r="49" spans="1:5" ht="15" customHeight="1" x14ac:dyDescent="0.25">
      <c r="A49" s="128"/>
      <c r="B49" s="90">
        <f t="shared" si="3"/>
        <v>5000</v>
      </c>
      <c r="C49" s="144">
        <v>0.1341</v>
      </c>
      <c r="D49" s="141"/>
      <c r="E49" s="142"/>
    </row>
    <row r="50" spans="1:5" ht="15" customHeight="1" x14ac:dyDescent="0.25">
      <c r="A50" s="128"/>
      <c r="B50" s="90">
        <f t="shared" si="3"/>
        <v>5500</v>
      </c>
      <c r="C50" s="144">
        <v>0.15379999999999999</v>
      </c>
      <c r="D50" s="141"/>
      <c r="E50" s="142"/>
    </row>
    <row r="51" spans="1:5" ht="15" customHeight="1" x14ac:dyDescent="0.25">
      <c r="A51" s="128"/>
      <c r="B51" s="90">
        <f t="shared" si="3"/>
        <v>6000</v>
      </c>
      <c r="C51" s="144">
        <v>0.18079999999999999</v>
      </c>
      <c r="D51" s="141"/>
      <c r="E51" s="142"/>
    </row>
    <row r="52" spans="1:5" ht="15" customHeight="1" x14ac:dyDescent="0.25">
      <c r="A52" s="128"/>
      <c r="B52" s="90">
        <f>500+B51</f>
        <v>6500</v>
      </c>
      <c r="C52" s="144">
        <v>0.20749999999999999</v>
      </c>
      <c r="D52" s="141">
        <v>6.5699999999999995E-2</v>
      </c>
      <c r="E52" s="142"/>
    </row>
    <row r="53" spans="1:5" ht="15" customHeight="1" x14ac:dyDescent="0.25">
      <c r="A53" s="128"/>
      <c r="B53" s="90">
        <f t="shared" ref="B53" si="4">500+B52</f>
        <v>7000</v>
      </c>
      <c r="C53" s="144">
        <v>0.2389</v>
      </c>
      <c r="D53" s="141">
        <v>0.1507</v>
      </c>
      <c r="E53" s="142"/>
    </row>
    <row r="54" spans="1:5" ht="15" customHeight="1" x14ac:dyDescent="0.25">
      <c r="A54" s="128"/>
      <c r="B54" s="90">
        <v>7500</v>
      </c>
      <c r="C54" s="143">
        <v>0.2838</v>
      </c>
      <c r="D54" s="143">
        <v>0.22090000000000001</v>
      </c>
      <c r="E54" s="142"/>
    </row>
    <row r="55" spans="1:5" ht="15.6" customHeight="1" x14ac:dyDescent="0.25">
      <c r="A55" s="128"/>
      <c r="B55" s="149">
        <v>8000</v>
      </c>
      <c r="C55" s="143">
        <v>0.33760000000000001</v>
      </c>
      <c r="D55" s="143">
        <v>0.31359999999999999</v>
      </c>
      <c r="E55" s="142"/>
    </row>
    <row r="56" spans="1:5" x14ac:dyDescent="0.25">
      <c r="A56" s="128"/>
      <c r="B56" s="149">
        <v>8500</v>
      </c>
      <c r="C56" s="144">
        <v>0.43940000000000001</v>
      </c>
      <c r="D56" s="141">
        <v>0.45450000000000002</v>
      </c>
      <c r="E56" s="150"/>
    </row>
    <row r="57" spans="1:5" ht="15.6" thickBot="1" x14ac:dyDescent="0.3">
      <c r="A57" s="129"/>
      <c r="B57" s="148">
        <v>8630</v>
      </c>
      <c r="C57" s="151" t="s">
        <v>88</v>
      </c>
      <c r="D57" s="151"/>
      <c r="E57" s="152"/>
    </row>
    <row r="58" spans="1:5" ht="15" customHeight="1" x14ac:dyDescent="0.25">
      <c r="A58" s="101" t="s">
        <v>75</v>
      </c>
      <c r="B58" s="85">
        <v>0</v>
      </c>
      <c r="C58" s="86">
        <v>7.1999999999999998E-3</v>
      </c>
      <c r="D58" s="86"/>
      <c r="E58" s="87"/>
    </row>
    <row r="59" spans="1:5" ht="15" customHeight="1" x14ac:dyDescent="0.25">
      <c r="A59" s="102"/>
      <c r="B59" s="90" t="s">
        <v>87</v>
      </c>
      <c r="C59" s="91">
        <v>1.0699999999999999E-2</v>
      </c>
      <c r="D59" s="91"/>
      <c r="E59" s="92"/>
    </row>
    <row r="60" spans="1:5" ht="15" customHeight="1" x14ac:dyDescent="0.25">
      <c r="A60" s="102"/>
      <c r="B60" s="90">
        <v>500</v>
      </c>
      <c r="C60" s="91">
        <v>1.43E-2</v>
      </c>
      <c r="D60" s="91"/>
      <c r="E60" s="93"/>
    </row>
    <row r="61" spans="1:5" ht="15" customHeight="1" x14ac:dyDescent="0.25">
      <c r="A61" s="102"/>
      <c r="B61" s="90">
        <f>500+B60</f>
        <v>1000</v>
      </c>
      <c r="C61" s="91">
        <v>1.9300000000000001E-2</v>
      </c>
      <c r="D61" s="91"/>
      <c r="E61" s="93"/>
    </row>
    <row r="62" spans="1:5" ht="15.6" x14ac:dyDescent="0.3">
      <c r="A62" s="102"/>
      <c r="B62" s="90">
        <f t="shared" ref="B62:B71" si="5">500+B61</f>
        <v>1500</v>
      </c>
      <c r="C62" s="95">
        <v>2.409E-2</v>
      </c>
      <c r="D62" s="95"/>
      <c r="E62" s="113"/>
    </row>
    <row r="63" spans="1:5" ht="15" customHeight="1" x14ac:dyDescent="0.25">
      <c r="A63" s="102"/>
      <c r="B63" s="90">
        <f t="shared" si="5"/>
        <v>2000</v>
      </c>
      <c r="C63" s="91">
        <v>3.0099999999999998E-2</v>
      </c>
      <c r="D63" s="91"/>
      <c r="E63" s="93"/>
    </row>
    <row r="64" spans="1:5" ht="15" customHeight="1" x14ac:dyDescent="0.25">
      <c r="A64" s="102"/>
      <c r="B64" s="90">
        <f t="shared" si="5"/>
        <v>2500</v>
      </c>
      <c r="C64" s="141">
        <v>3.6499999999999998E-2</v>
      </c>
      <c r="D64" s="141"/>
      <c r="E64" s="142"/>
    </row>
    <row r="65" spans="1:5" ht="15" customHeight="1" x14ac:dyDescent="0.25">
      <c r="A65" s="102"/>
      <c r="B65" s="90">
        <f t="shared" si="5"/>
        <v>3000</v>
      </c>
      <c r="C65" s="141">
        <v>4.3299999999999998E-2</v>
      </c>
      <c r="D65" s="141"/>
      <c r="E65" s="142"/>
    </row>
    <row r="66" spans="1:5" ht="15" customHeight="1" x14ac:dyDescent="0.25">
      <c r="A66" s="102"/>
      <c r="B66" s="90">
        <f t="shared" si="5"/>
        <v>3500</v>
      </c>
      <c r="C66" s="143">
        <v>4.8599999999999997E-2</v>
      </c>
      <c r="D66" s="141"/>
      <c r="E66" s="142"/>
    </row>
    <row r="67" spans="1:5" ht="15" customHeight="1" x14ac:dyDescent="0.25">
      <c r="A67" s="102"/>
      <c r="B67" s="90">
        <f t="shared" si="5"/>
        <v>4000</v>
      </c>
      <c r="C67" s="144">
        <v>5.7599999999999998E-2</v>
      </c>
      <c r="D67" s="141"/>
      <c r="E67" s="142"/>
    </row>
    <row r="68" spans="1:5" ht="15" customHeight="1" x14ac:dyDescent="0.25">
      <c r="A68" s="102"/>
      <c r="B68" s="90">
        <f t="shared" si="5"/>
        <v>4500</v>
      </c>
      <c r="C68" s="144">
        <v>6.6799999999999998E-2</v>
      </c>
      <c r="D68" s="141"/>
      <c r="E68" s="142"/>
    </row>
    <row r="69" spans="1:5" ht="15" customHeight="1" x14ac:dyDescent="0.25">
      <c r="A69" s="102"/>
      <c r="B69" s="90">
        <f t="shared" si="5"/>
        <v>5000</v>
      </c>
      <c r="C69" s="144">
        <v>8.0759999999999998E-2</v>
      </c>
      <c r="D69" s="141"/>
      <c r="E69" s="142"/>
    </row>
    <row r="70" spans="1:5" ht="15" customHeight="1" x14ac:dyDescent="0.25">
      <c r="A70" s="102"/>
      <c r="B70" s="90">
        <f t="shared" si="5"/>
        <v>5500</v>
      </c>
      <c r="C70" s="144">
        <v>9.2399999999999996E-2</v>
      </c>
      <c r="D70" s="141"/>
      <c r="E70" s="142"/>
    </row>
    <row r="71" spans="1:5" ht="15" customHeight="1" x14ac:dyDescent="0.25">
      <c r="A71" s="102"/>
      <c r="B71" s="90">
        <f t="shared" si="5"/>
        <v>6000</v>
      </c>
      <c r="C71" s="144">
        <v>0.11700000000000001</v>
      </c>
      <c r="D71" s="141"/>
      <c r="E71" s="142"/>
    </row>
    <row r="72" spans="1:5" ht="15" customHeight="1" x14ac:dyDescent="0.25">
      <c r="A72" s="102"/>
      <c r="B72" s="90">
        <f>500+B71</f>
        <v>6500</v>
      </c>
      <c r="C72" s="144">
        <v>0.1326</v>
      </c>
      <c r="D72" s="141"/>
      <c r="E72" s="142"/>
    </row>
    <row r="73" spans="1:5" ht="15" customHeight="1" x14ac:dyDescent="0.25">
      <c r="A73" s="102"/>
      <c r="B73" s="90">
        <f t="shared" ref="B73" si="6">500+B72</f>
        <v>7000</v>
      </c>
      <c r="C73" s="144">
        <v>0.15640000000000001</v>
      </c>
      <c r="D73" s="141"/>
      <c r="E73" s="142"/>
    </row>
    <row r="74" spans="1:5" ht="15" customHeight="1" x14ac:dyDescent="0.25">
      <c r="A74" s="102"/>
      <c r="B74" s="90">
        <v>7500</v>
      </c>
      <c r="C74" s="143">
        <v>0.19120000000000001</v>
      </c>
      <c r="D74" s="143">
        <v>3.85E-2</v>
      </c>
      <c r="E74" s="142"/>
    </row>
    <row r="75" spans="1:5" ht="15" customHeight="1" x14ac:dyDescent="0.25">
      <c r="A75" s="102"/>
      <c r="B75" s="149">
        <v>8000</v>
      </c>
      <c r="C75" s="143">
        <v>0.2437</v>
      </c>
      <c r="D75" s="143">
        <v>0.1704</v>
      </c>
      <c r="E75" s="142"/>
    </row>
    <row r="76" spans="1:5" ht="15" customHeight="1" x14ac:dyDescent="0.25">
      <c r="A76" s="102"/>
      <c r="B76" s="149">
        <v>8500</v>
      </c>
      <c r="C76" s="144">
        <v>0.31609999999999999</v>
      </c>
      <c r="D76" s="141">
        <v>0.28039999999999998</v>
      </c>
      <c r="E76" s="142"/>
    </row>
    <row r="77" spans="1:5" ht="15" customHeight="1" x14ac:dyDescent="0.25">
      <c r="A77" s="102"/>
      <c r="B77" s="149">
        <v>9000</v>
      </c>
      <c r="C77" s="143">
        <v>0.4713</v>
      </c>
      <c r="D77" s="143">
        <v>0.45190000000000002</v>
      </c>
      <c r="E77" s="142"/>
    </row>
    <row r="78" spans="1:5" ht="15.6" thickBot="1" x14ac:dyDescent="0.3">
      <c r="A78" s="104"/>
      <c r="B78" s="148">
        <v>9122</v>
      </c>
      <c r="C78" s="151" t="s">
        <v>88</v>
      </c>
      <c r="D78" s="151"/>
      <c r="E78" s="147"/>
    </row>
    <row r="79" spans="1:5" ht="15" customHeight="1" x14ac:dyDescent="0.25">
      <c r="A79" s="75" t="s">
        <v>77</v>
      </c>
      <c r="B79" s="85">
        <v>0</v>
      </c>
      <c r="C79" s="86">
        <v>8.3999999999999995E-3</v>
      </c>
      <c r="D79" s="86"/>
      <c r="E79" s="87"/>
    </row>
    <row r="80" spans="1:5" ht="15" customHeight="1" x14ac:dyDescent="0.25">
      <c r="A80" s="128"/>
      <c r="B80" s="90" t="s">
        <v>87</v>
      </c>
      <c r="C80" s="91">
        <v>1.5100000000000001E-2</v>
      </c>
      <c r="D80" s="91"/>
      <c r="E80" s="92"/>
    </row>
    <row r="81" spans="1:5" ht="15" customHeight="1" x14ac:dyDescent="0.25">
      <c r="A81" s="128"/>
      <c r="B81" s="90">
        <v>500</v>
      </c>
      <c r="C81" s="91">
        <v>1.77E-2</v>
      </c>
      <c r="D81" s="91"/>
      <c r="E81" s="93"/>
    </row>
    <row r="82" spans="1:5" ht="15" customHeight="1" x14ac:dyDescent="0.25">
      <c r="A82" s="128"/>
      <c r="B82" s="90">
        <f>500+B81</f>
        <v>1000</v>
      </c>
      <c r="C82" s="91">
        <v>1.9E-2</v>
      </c>
      <c r="D82" s="91"/>
      <c r="E82" s="93"/>
    </row>
    <row r="83" spans="1:5" ht="15.6" x14ac:dyDescent="0.3">
      <c r="A83" s="128"/>
      <c r="B83" s="90">
        <f t="shared" ref="B83:B92" si="7">500+B82</f>
        <v>1500</v>
      </c>
      <c r="C83" s="95">
        <v>2.06E-2</v>
      </c>
      <c r="D83" s="95"/>
      <c r="E83" s="113"/>
    </row>
    <row r="84" spans="1:5" ht="15" customHeight="1" x14ac:dyDescent="0.25">
      <c r="A84" s="128"/>
      <c r="B84" s="90">
        <f t="shared" si="7"/>
        <v>2000</v>
      </c>
      <c r="C84" s="91">
        <v>2.4199999999999999E-2</v>
      </c>
      <c r="D84" s="91"/>
      <c r="E84" s="93"/>
    </row>
    <row r="85" spans="1:5" ht="15" customHeight="1" x14ac:dyDescent="0.25">
      <c r="A85" s="128"/>
      <c r="B85" s="90">
        <f t="shared" si="7"/>
        <v>2500</v>
      </c>
      <c r="C85" s="141">
        <v>2.87E-2</v>
      </c>
      <c r="D85" s="141"/>
      <c r="E85" s="142"/>
    </row>
    <row r="86" spans="1:5" ht="15" customHeight="1" x14ac:dyDescent="0.25">
      <c r="A86" s="128"/>
      <c r="B86" s="90">
        <f t="shared" si="7"/>
        <v>3000</v>
      </c>
      <c r="C86" s="141">
        <v>3.5110000000000002E-2</v>
      </c>
      <c r="D86" s="141"/>
      <c r="E86" s="142"/>
    </row>
    <row r="87" spans="1:5" ht="15" customHeight="1" x14ac:dyDescent="0.25">
      <c r="A87" s="128"/>
      <c r="B87" s="90">
        <f t="shared" si="7"/>
        <v>3500</v>
      </c>
      <c r="C87" s="143">
        <v>4.1500000000000002E-2</v>
      </c>
      <c r="D87" s="141"/>
      <c r="E87" s="142"/>
    </row>
    <row r="88" spans="1:5" ht="15" customHeight="1" x14ac:dyDescent="0.25">
      <c r="A88" s="128"/>
      <c r="B88" s="90">
        <f t="shared" si="7"/>
        <v>4000</v>
      </c>
      <c r="C88" s="144">
        <v>4.9200000000000001E-2</v>
      </c>
      <c r="D88" s="141"/>
      <c r="E88" s="142"/>
    </row>
    <row r="89" spans="1:5" ht="15" customHeight="1" x14ac:dyDescent="0.25">
      <c r="A89" s="128"/>
      <c r="B89" s="90">
        <f t="shared" si="7"/>
        <v>4500</v>
      </c>
      <c r="C89" s="144">
        <v>5.6099999999999997E-2</v>
      </c>
      <c r="D89" s="141"/>
      <c r="E89" s="142"/>
    </row>
    <row r="90" spans="1:5" ht="15" customHeight="1" x14ac:dyDescent="0.25">
      <c r="A90" s="128"/>
      <c r="B90" s="90">
        <f t="shared" si="7"/>
        <v>5000</v>
      </c>
      <c r="C90" s="144">
        <v>6.4500000000000002E-2</v>
      </c>
      <c r="D90" s="141"/>
      <c r="E90" s="142"/>
    </row>
    <row r="91" spans="1:5" ht="15" customHeight="1" x14ac:dyDescent="0.25">
      <c r="A91" s="128"/>
      <c r="B91" s="90">
        <f t="shared" si="7"/>
        <v>5500</v>
      </c>
      <c r="C91" s="144">
        <v>7.5800000000000006E-2</v>
      </c>
      <c r="D91" s="141"/>
      <c r="E91" s="142"/>
    </row>
    <row r="92" spans="1:5" ht="15" customHeight="1" x14ac:dyDescent="0.25">
      <c r="A92" s="128"/>
      <c r="B92" s="90">
        <f t="shared" si="7"/>
        <v>6000</v>
      </c>
      <c r="C92" s="144">
        <v>9.01E-2</v>
      </c>
      <c r="D92" s="141"/>
      <c r="E92" s="142"/>
    </row>
    <row r="93" spans="1:5" ht="15" customHeight="1" x14ac:dyDescent="0.25">
      <c r="A93" s="128"/>
      <c r="B93" s="90">
        <f>500+B92</f>
        <v>6500</v>
      </c>
      <c r="C93" s="144">
        <v>0.10879999999999999</v>
      </c>
      <c r="D93" s="141"/>
      <c r="E93" s="142"/>
    </row>
    <row r="94" spans="1:5" ht="15" customHeight="1" x14ac:dyDescent="0.25">
      <c r="A94" s="128"/>
      <c r="B94" s="90">
        <f t="shared" ref="B94" si="8">500+B93</f>
        <v>7000</v>
      </c>
      <c r="C94" s="144">
        <v>0.1227</v>
      </c>
      <c r="D94" s="141"/>
      <c r="E94" s="142"/>
    </row>
    <row r="95" spans="1:5" ht="15" customHeight="1" x14ac:dyDescent="0.25">
      <c r="A95" s="128"/>
      <c r="B95" s="90">
        <v>7500</v>
      </c>
      <c r="C95" s="143">
        <v>0.13830000000000001</v>
      </c>
      <c r="D95" s="143"/>
      <c r="E95" s="142"/>
    </row>
    <row r="96" spans="1:5" ht="15" customHeight="1" x14ac:dyDescent="0.25">
      <c r="A96" s="128"/>
      <c r="B96" s="149">
        <v>8000</v>
      </c>
      <c r="C96" s="143">
        <v>0.161</v>
      </c>
      <c r="D96" s="143"/>
      <c r="E96" s="142"/>
    </row>
    <row r="97" spans="1:5" ht="15" customHeight="1" x14ac:dyDescent="0.25">
      <c r="A97" s="128"/>
      <c r="B97" s="149">
        <v>8500</v>
      </c>
      <c r="C97" s="144">
        <v>0.1966</v>
      </c>
      <c r="D97" s="141"/>
      <c r="E97" s="142"/>
    </row>
    <row r="98" spans="1:5" ht="15" customHeight="1" x14ac:dyDescent="0.25">
      <c r="A98" s="128"/>
      <c r="B98" s="149">
        <v>9000</v>
      </c>
      <c r="C98" s="143">
        <v>0.2389</v>
      </c>
      <c r="D98" s="143">
        <v>0.1444</v>
      </c>
      <c r="E98" s="142"/>
    </row>
    <row r="99" spans="1:5" ht="15" customHeight="1" x14ac:dyDescent="0.25">
      <c r="A99" s="128"/>
      <c r="B99" s="149">
        <v>9500</v>
      </c>
      <c r="C99" s="143">
        <v>0.2848</v>
      </c>
      <c r="D99" s="143">
        <v>0.22320000000000001</v>
      </c>
      <c r="E99" s="142"/>
    </row>
    <row r="100" spans="1:5" x14ac:dyDescent="0.25">
      <c r="A100" s="128"/>
      <c r="B100" s="149">
        <v>10000</v>
      </c>
      <c r="C100" s="144">
        <v>0.37719999999999998</v>
      </c>
      <c r="D100" s="141">
        <v>0.32179999999999997</v>
      </c>
      <c r="E100" s="142"/>
    </row>
    <row r="101" spans="1:5" ht="15.6" thickBot="1" x14ac:dyDescent="0.3">
      <c r="A101" s="129"/>
      <c r="B101" s="148">
        <v>10359</v>
      </c>
      <c r="C101" s="151" t="s">
        <v>88</v>
      </c>
      <c r="D101" s="151"/>
      <c r="E101" s="147"/>
    </row>
    <row r="102" spans="1:5" x14ac:dyDescent="0.25">
      <c r="A102" s="75" t="s">
        <v>79</v>
      </c>
      <c r="B102" s="85">
        <v>0</v>
      </c>
      <c r="C102" s="86">
        <v>1.2500000000000001E-2</v>
      </c>
      <c r="D102" s="86"/>
      <c r="E102" s="87"/>
    </row>
    <row r="103" spans="1:5" x14ac:dyDescent="0.25">
      <c r="A103" s="128"/>
      <c r="B103" s="90" t="s">
        <v>87</v>
      </c>
      <c r="C103" s="91">
        <v>2.1600000000000001E-2</v>
      </c>
      <c r="D103" s="91"/>
      <c r="E103" s="92"/>
    </row>
    <row r="104" spans="1:5" x14ac:dyDescent="0.25">
      <c r="A104" s="128"/>
      <c r="B104" s="90">
        <v>500</v>
      </c>
      <c r="C104" s="91">
        <v>2.81E-2</v>
      </c>
      <c r="D104" s="91"/>
      <c r="E104" s="93"/>
    </row>
    <row r="105" spans="1:5" x14ac:dyDescent="0.25">
      <c r="A105" s="128"/>
      <c r="B105" s="90">
        <f>500+B104</f>
        <v>1000</v>
      </c>
      <c r="C105" s="91">
        <v>3.32E-2</v>
      </c>
      <c r="D105" s="91"/>
      <c r="E105" s="93"/>
    </row>
    <row r="106" spans="1:5" ht="15.6" x14ac:dyDescent="0.3">
      <c r="A106" s="128"/>
      <c r="B106" s="90">
        <f t="shared" ref="B106:B115" si="9">500+B105</f>
        <v>1500</v>
      </c>
      <c r="C106" s="95">
        <v>4.3580000000000001E-2</v>
      </c>
      <c r="D106" s="95"/>
      <c r="E106" s="113"/>
    </row>
    <row r="107" spans="1:5" x14ac:dyDescent="0.25">
      <c r="A107" s="128"/>
      <c r="B107" s="90">
        <f t="shared" si="9"/>
        <v>2000</v>
      </c>
      <c r="C107" s="91">
        <v>5.2400000000000002E-2</v>
      </c>
      <c r="D107" s="91"/>
      <c r="E107" s="93"/>
    </row>
    <row r="108" spans="1:5" x14ac:dyDescent="0.25">
      <c r="A108" s="128"/>
      <c r="B108" s="90">
        <f t="shared" si="9"/>
        <v>2500</v>
      </c>
      <c r="C108" s="141">
        <v>6.2199999999999998E-2</v>
      </c>
      <c r="D108" s="141"/>
      <c r="E108" s="142"/>
    </row>
    <row r="109" spans="1:5" x14ac:dyDescent="0.25">
      <c r="A109" s="128"/>
      <c r="B109" s="90">
        <f t="shared" si="9"/>
        <v>3000</v>
      </c>
      <c r="C109" s="141">
        <v>7.5800000000000006E-2</v>
      </c>
      <c r="D109" s="141"/>
      <c r="E109" s="142"/>
    </row>
    <row r="110" spans="1:5" x14ac:dyDescent="0.25">
      <c r="A110" s="128"/>
      <c r="B110" s="90">
        <f t="shared" si="9"/>
        <v>3500</v>
      </c>
      <c r="C110" s="143">
        <v>9.1600000000000001E-2</v>
      </c>
      <c r="D110" s="141"/>
      <c r="E110" s="142"/>
    </row>
    <row r="111" spans="1:5" x14ac:dyDescent="0.25">
      <c r="A111" s="128"/>
      <c r="B111" s="90">
        <f t="shared" si="9"/>
        <v>4000</v>
      </c>
      <c r="C111" s="144">
        <v>0.1081</v>
      </c>
      <c r="D111" s="141"/>
      <c r="E111" s="142"/>
    </row>
    <row r="112" spans="1:5" x14ac:dyDescent="0.25">
      <c r="A112" s="128"/>
      <c r="B112" s="90">
        <f t="shared" si="9"/>
        <v>4500</v>
      </c>
      <c r="C112" s="144">
        <v>0.13289999999999999</v>
      </c>
      <c r="D112" s="141"/>
      <c r="E112" s="142"/>
    </row>
    <row r="113" spans="1:5" x14ac:dyDescent="0.25">
      <c r="A113" s="128"/>
      <c r="B113" s="90">
        <f t="shared" si="9"/>
        <v>5000</v>
      </c>
      <c r="C113" s="144">
        <v>0.15740000000000001</v>
      </c>
      <c r="D113" s="141"/>
      <c r="E113" s="142"/>
    </row>
    <row r="114" spans="1:5" x14ac:dyDescent="0.25">
      <c r="A114" s="128"/>
      <c r="B114" s="90">
        <f t="shared" si="9"/>
        <v>5500</v>
      </c>
      <c r="C114" s="144">
        <v>0.188</v>
      </c>
      <c r="D114" s="141"/>
      <c r="E114" s="142"/>
    </row>
    <row r="115" spans="1:5" x14ac:dyDescent="0.25">
      <c r="A115" s="128"/>
      <c r="B115" s="90">
        <f t="shared" si="9"/>
        <v>6000</v>
      </c>
      <c r="C115" s="144">
        <v>0.21829999999999999</v>
      </c>
      <c r="D115" s="141">
        <v>0.12540000000000001</v>
      </c>
      <c r="E115" s="142"/>
    </row>
    <row r="116" spans="1:5" x14ac:dyDescent="0.25">
      <c r="A116" s="128"/>
      <c r="B116" s="90">
        <f>500+B115</f>
        <v>6500</v>
      </c>
      <c r="C116" s="144">
        <v>0.26429999999999998</v>
      </c>
      <c r="D116" s="141">
        <v>0.21179999999999999</v>
      </c>
      <c r="E116" s="142"/>
    </row>
    <row r="117" spans="1:5" x14ac:dyDescent="0.25">
      <c r="A117" s="128"/>
      <c r="B117" s="90">
        <f t="shared" ref="B117" si="10">500+B116</f>
        <v>7000</v>
      </c>
      <c r="C117" s="144">
        <v>0.31069999999999998</v>
      </c>
      <c r="D117" s="141">
        <v>0.2959</v>
      </c>
      <c r="E117" s="142"/>
    </row>
    <row r="118" spans="1:5" x14ac:dyDescent="0.25">
      <c r="A118" s="128"/>
      <c r="B118" s="90">
        <v>7500</v>
      </c>
      <c r="C118" s="143">
        <v>0.42480000000000001</v>
      </c>
      <c r="D118" s="143">
        <v>0.41049999999999998</v>
      </c>
      <c r="E118" s="142"/>
    </row>
    <row r="119" spans="1:5" ht="15.6" thickBot="1" x14ac:dyDescent="0.3">
      <c r="A119" s="129"/>
      <c r="B119" s="148">
        <v>7664</v>
      </c>
      <c r="C119" s="151" t="s">
        <v>88</v>
      </c>
      <c r="D119" s="151"/>
      <c r="E119" s="147"/>
    </row>
    <row r="120" spans="1:5" ht="15" customHeight="1" x14ac:dyDescent="0.25">
      <c r="A120" s="101" t="s">
        <v>80</v>
      </c>
      <c r="B120" s="85">
        <v>0</v>
      </c>
      <c r="C120" s="86">
        <v>0.02</v>
      </c>
      <c r="D120" s="86"/>
      <c r="E120" s="87"/>
    </row>
    <row r="121" spans="1:5" ht="15" customHeight="1" x14ac:dyDescent="0.25">
      <c r="A121" s="102"/>
      <c r="B121" s="90" t="s">
        <v>87</v>
      </c>
      <c r="C121" s="91">
        <v>2.9499999999999998E-2</v>
      </c>
      <c r="D121" s="91"/>
      <c r="E121" s="92"/>
    </row>
    <row r="122" spans="1:5" ht="15" customHeight="1" x14ac:dyDescent="0.25">
      <c r="A122" s="102"/>
      <c r="B122" s="90">
        <v>500</v>
      </c>
      <c r="C122" s="91">
        <v>3.6499999999999998E-2</v>
      </c>
      <c r="D122" s="91"/>
      <c r="E122" s="93"/>
    </row>
    <row r="123" spans="1:5" ht="15" customHeight="1" x14ac:dyDescent="0.25">
      <c r="A123" s="102"/>
      <c r="B123" s="90">
        <f>500+B122</f>
        <v>1000</v>
      </c>
      <c r="C123" s="91">
        <v>4.3299999999999998E-2</v>
      </c>
      <c r="D123" s="91"/>
      <c r="E123" s="93"/>
    </row>
    <row r="124" spans="1:5" ht="15.6" x14ac:dyDescent="0.3">
      <c r="A124" s="102"/>
      <c r="B124" s="90">
        <f t="shared" ref="B124:B133" si="11">500+B123</f>
        <v>1500</v>
      </c>
      <c r="C124" s="95">
        <v>5.2400000000000002E-2</v>
      </c>
      <c r="D124" s="95"/>
      <c r="E124" s="113"/>
    </row>
    <row r="125" spans="1:5" ht="15" customHeight="1" x14ac:dyDescent="0.25">
      <c r="A125" s="102"/>
      <c r="B125" s="90">
        <f t="shared" si="11"/>
        <v>2000</v>
      </c>
      <c r="C125" s="91">
        <v>6.4299999999999996E-2</v>
      </c>
      <c r="D125" s="91"/>
      <c r="E125" s="93"/>
    </row>
    <row r="126" spans="1:5" ht="15" customHeight="1" x14ac:dyDescent="0.25">
      <c r="A126" s="102"/>
      <c r="B126" s="90">
        <f t="shared" si="11"/>
        <v>2500</v>
      </c>
      <c r="C126" s="141">
        <v>7.5899999999999995E-2</v>
      </c>
      <c r="D126" s="141"/>
      <c r="E126" s="142"/>
    </row>
    <row r="127" spans="1:5" ht="15" customHeight="1" x14ac:dyDescent="0.25">
      <c r="A127" s="102"/>
      <c r="B127" s="90">
        <f t="shared" si="11"/>
        <v>3000</v>
      </c>
      <c r="C127" s="141">
        <v>9.1700000000000004E-2</v>
      </c>
      <c r="D127" s="141"/>
      <c r="E127" s="142"/>
    </row>
    <row r="128" spans="1:5" ht="15" customHeight="1" x14ac:dyDescent="0.25">
      <c r="A128" s="102"/>
      <c r="B128" s="90">
        <f t="shared" si="11"/>
        <v>3500</v>
      </c>
      <c r="C128" s="143">
        <v>0.11260000000000001</v>
      </c>
      <c r="D128" s="141"/>
      <c r="E128" s="142"/>
    </row>
    <row r="129" spans="1:5" ht="15" customHeight="1" x14ac:dyDescent="0.25">
      <c r="A129" s="102"/>
      <c r="B129" s="90">
        <f t="shared" si="11"/>
        <v>4000</v>
      </c>
      <c r="C129" s="144">
        <v>0.1341</v>
      </c>
      <c r="D129" s="141"/>
      <c r="E129" s="142"/>
    </row>
    <row r="130" spans="1:5" ht="15" customHeight="1" x14ac:dyDescent="0.25">
      <c r="A130" s="102"/>
      <c r="B130" s="90">
        <f t="shared" si="11"/>
        <v>4500</v>
      </c>
      <c r="C130" s="144">
        <v>0.158</v>
      </c>
      <c r="D130" s="141"/>
      <c r="E130" s="142"/>
    </row>
    <row r="131" spans="1:5" ht="15" customHeight="1" x14ac:dyDescent="0.25">
      <c r="A131" s="102"/>
      <c r="B131" s="90">
        <f t="shared" si="11"/>
        <v>5000</v>
      </c>
      <c r="C131" s="144">
        <v>0.19239999999999999</v>
      </c>
      <c r="D131" s="141"/>
      <c r="E131" s="142"/>
    </row>
    <row r="132" spans="1:5" ht="15" customHeight="1" x14ac:dyDescent="0.25">
      <c r="A132" s="102"/>
      <c r="B132" s="90">
        <f t="shared" si="11"/>
        <v>5500</v>
      </c>
      <c r="C132" s="144">
        <v>0.2271</v>
      </c>
      <c r="D132" s="141">
        <v>0.13769999999999999</v>
      </c>
      <c r="E132" s="142"/>
    </row>
    <row r="133" spans="1:5" ht="15" customHeight="1" x14ac:dyDescent="0.25">
      <c r="A133" s="102"/>
      <c r="B133" s="90">
        <f t="shared" si="11"/>
        <v>6000</v>
      </c>
      <c r="C133" s="144">
        <v>0.28039999999999998</v>
      </c>
      <c r="D133" s="141">
        <v>0.2298</v>
      </c>
      <c r="E133" s="142"/>
    </row>
    <row r="134" spans="1:5" ht="15" customHeight="1" x14ac:dyDescent="0.25">
      <c r="A134" s="102"/>
      <c r="B134" s="90">
        <f>500+B133</f>
        <v>6500</v>
      </c>
      <c r="C134" s="144">
        <v>0.37009999999999998</v>
      </c>
      <c r="D134" s="141">
        <v>0.34620000000000001</v>
      </c>
      <c r="E134" s="142"/>
    </row>
    <row r="135" spans="1:5" ht="15" customHeight="1" thickBot="1" x14ac:dyDescent="0.3">
      <c r="A135" s="104"/>
      <c r="B135" s="105">
        <v>6820</v>
      </c>
      <c r="C135" s="151" t="s">
        <v>88</v>
      </c>
      <c r="D135" s="151"/>
      <c r="E135" s="147"/>
    </row>
    <row r="136" spans="1:5" ht="15" customHeight="1" x14ac:dyDescent="0.25">
      <c r="A136" s="101" t="s">
        <v>81</v>
      </c>
      <c r="B136" s="85">
        <v>0</v>
      </c>
      <c r="C136" s="86">
        <v>9.5999999999999992E-3</v>
      </c>
      <c r="D136" s="86"/>
      <c r="E136" s="87"/>
    </row>
    <row r="137" spans="1:5" ht="15" customHeight="1" x14ac:dyDescent="0.25">
      <c r="A137" s="102"/>
      <c r="B137" s="90" t="s">
        <v>87</v>
      </c>
      <c r="C137" s="91">
        <v>1.6899999999999998E-2</v>
      </c>
      <c r="D137" s="91"/>
      <c r="E137" s="92"/>
    </row>
    <row r="138" spans="1:5" x14ac:dyDescent="0.25">
      <c r="A138" s="102"/>
      <c r="B138" s="90">
        <v>500</v>
      </c>
      <c r="C138" s="91">
        <v>1.8499999999999999E-2</v>
      </c>
      <c r="D138" s="91"/>
      <c r="E138" s="93"/>
    </row>
    <row r="139" spans="1:5" x14ac:dyDescent="0.25">
      <c r="A139" s="102"/>
      <c r="B139" s="90">
        <f>500+B138</f>
        <v>1000</v>
      </c>
      <c r="C139" s="91">
        <v>2.53E-2</v>
      </c>
      <c r="D139" s="91"/>
      <c r="E139" s="93"/>
    </row>
    <row r="140" spans="1:5" ht="15.6" x14ac:dyDescent="0.3">
      <c r="A140" s="102"/>
      <c r="B140" s="90">
        <f t="shared" ref="B140:B149" si="12">500+B139</f>
        <v>1500</v>
      </c>
      <c r="C140" s="95">
        <v>2.9899999999999999E-2</v>
      </c>
      <c r="D140" s="95"/>
      <c r="E140" s="113"/>
    </row>
    <row r="141" spans="1:5" x14ac:dyDescent="0.25">
      <c r="A141" s="102"/>
      <c r="B141" s="90">
        <f t="shared" si="12"/>
        <v>2000</v>
      </c>
      <c r="C141" s="91">
        <v>3.61E-2</v>
      </c>
      <c r="D141" s="91"/>
      <c r="E141" s="93"/>
    </row>
    <row r="142" spans="1:5" x14ac:dyDescent="0.25">
      <c r="A142" s="102"/>
      <c r="B142" s="90">
        <f t="shared" si="12"/>
        <v>2500</v>
      </c>
      <c r="C142" s="141">
        <v>4.87E-2</v>
      </c>
      <c r="D142" s="141"/>
      <c r="E142" s="142"/>
    </row>
    <row r="143" spans="1:5" x14ac:dyDescent="0.25">
      <c r="A143" s="102"/>
      <c r="B143" s="90">
        <f t="shared" si="12"/>
        <v>3000</v>
      </c>
      <c r="C143" s="141">
        <v>6.0900000000000003E-2</v>
      </c>
      <c r="D143" s="141"/>
      <c r="E143" s="142"/>
    </row>
    <row r="144" spans="1:5" x14ac:dyDescent="0.25">
      <c r="A144" s="102"/>
      <c r="B144" s="90">
        <f t="shared" si="12"/>
        <v>3500</v>
      </c>
      <c r="C144" s="143">
        <v>7.4700000000000003E-2</v>
      </c>
      <c r="D144" s="141"/>
      <c r="E144" s="142"/>
    </row>
    <row r="145" spans="1:5" x14ac:dyDescent="0.25">
      <c r="A145" s="102"/>
      <c r="B145" s="90">
        <f t="shared" si="12"/>
        <v>4000</v>
      </c>
      <c r="C145" s="144">
        <v>8.9700000000000002E-2</v>
      </c>
      <c r="D145" s="141"/>
      <c r="E145" s="142"/>
    </row>
    <row r="146" spans="1:5" x14ac:dyDescent="0.25">
      <c r="A146" s="102"/>
      <c r="B146" s="90">
        <f t="shared" si="12"/>
        <v>4500</v>
      </c>
      <c r="C146" s="144">
        <v>0.1086</v>
      </c>
      <c r="D146" s="141"/>
      <c r="E146" s="142"/>
    </row>
    <row r="147" spans="1:5" x14ac:dyDescent="0.25">
      <c r="A147" s="102"/>
      <c r="B147" s="90">
        <f t="shared" si="12"/>
        <v>5000</v>
      </c>
      <c r="C147" s="144">
        <v>0.13239999999999999</v>
      </c>
      <c r="D147" s="141"/>
      <c r="E147" s="142"/>
    </row>
    <row r="148" spans="1:5" x14ac:dyDescent="0.25">
      <c r="A148" s="102"/>
      <c r="B148" s="90">
        <f t="shared" si="12"/>
        <v>5500</v>
      </c>
      <c r="C148" s="144">
        <v>0.16980000000000001</v>
      </c>
      <c r="D148" s="141">
        <v>8.9999999999999993E-3</v>
      </c>
      <c r="E148" s="142"/>
    </row>
    <row r="149" spans="1:5" x14ac:dyDescent="0.25">
      <c r="A149" s="102"/>
      <c r="B149" s="90">
        <f t="shared" si="12"/>
        <v>6000</v>
      </c>
      <c r="C149" s="144">
        <v>0.21260000000000001</v>
      </c>
      <c r="D149" s="141">
        <v>0.12870000000000001</v>
      </c>
      <c r="E149" s="142"/>
    </row>
    <row r="150" spans="1:5" x14ac:dyDescent="0.25">
      <c r="A150" s="102"/>
      <c r="B150" s="90">
        <f>500+B149</f>
        <v>6500</v>
      </c>
      <c r="C150" s="144">
        <v>0.25969999999999999</v>
      </c>
      <c r="D150" s="141">
        <v>0.2051</v>
      </c>
      <c r="E150" s="142"/>
    </row>
    <row r="151" spans="1:5" x14ac:dyDescent="0.25">
      <c r="A151" s="102"/>
      <c r="B151" s="90">
        <f t="shared" ref="B151" si="13">500+B150</f>
        <v>7000</v>
      </c>
      <c r="C151" s="144">
        <v>0.34150000000000003</v>
      </c>
      <c r="D151" s="141">
        <v>0.31109999999999999</v>
      </c>
      <c r="E151" s="142"/>
    </row>
    <row r="152" spans="1:5" ht="15.6" thickBot="1" x14ac:dyDescent="0.3">
      <c r="A152" s="104"/>
      <c r="B152" s="105">
        <v>7418</v>
      </c>
      <c r="C152" s="145" t="s">
        <v>88</v>
      </c>
      <c r="D152" s="146"/>
      <c r="E152" s="147"/>
    </row>
  </sheetData>
  <mergeCells count="20">
    <mergeCell ref="A136:A152"/>
    <mergeCell ref="C152:D152"/>
    <mergeCell ref="A79:A101"/>
    <mergeCell ref="C101:D101"/>
    <mergeCell ref="A102:A119"/>
    <mergeCell ref="C119:D119"/>
    <mergeCell ref="A120:A135"/>
    <mergeCell ref="C135:D135"/>
    <mergeCell ref="A20:A37"/>
    <mergeCell ref="C37:D37"/>
    <mergeCell ref="A38:A57"/>
    <mergeCell ref="C57:D57"/>
    <mergeCell ref="A58:A78"/>
    <mergeCell ref="C78:D78"/>
    <mergeCell ref="A1:A2"/>
    <mergeCell ref="B1:B2"/>
    <mergeCell ref="C1:D1"/>
    <mergeCell ref="E1:E2"/>
    <mergeCell ref="A3:A19"/>
    <mergeCell ref="C19:D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25</vt:i4>
      </vt:variant>
    </vt:vector>
  </HeadingPairs>
  <TitlesOfParts>
    <vt:vector size="31" baseType="lpstr">
      <vt:lpstr>Details</vt:lpstr>
      <vt:lpstr>Dimensions</vt:lpstr>
      <vt:lpstr>Fatigue Summary</vt:lpstr>
      <vt:lpstr>Results - L1</vt:lpstr>
      <vt:lpstr>Results - L2</vt:lpstr>
      <vt:lpstr>Results - L3</vt:lpstr>
      <vt:lpstr>CompDate</vt:lpstr>
      <vt:lpstr>FCrack</vt:lpstr>
      <vt:lpstr>Freq</vt:lpstr>
      <vt:lpstr>GArea</vt:lpstr>
      <vt:lpstr>HoleD</vt:lpstr>
      <vt:lpstr>Length</vt:lpstr>
      <vt:lpstr>MaxLoad</vt:lpstr>
      <vt:lpstr>MinLoad</vt:lpstr>
      <vt:lpstr>Notes</vt:lpstr>
      <vt:lpstr>OLStress</vt:lpstr>
      <vt:lpstr>Overload</vt:lpstr>
      <vt:lpstr>'Fatigue Summary'!Print_Area</vt:lpstr>
      <vt:lpstr>'Fatigue Summary'!Print_Titles</vt:lpstr>
      <vt:lpstr>ROrder</vt:lpstr>
      <vt:lpstr>SPCWidth</vt:lpstr>
      <vt:lpstr>SpecimenNumberRange</vt:lpstr>
      <vt:lpstr>SpecimenNumbers</vt:lpstr>
      <vt:lpstr>SRatio</vt:lpstr>
      <vt:lpstr>StartDate</vt:lpstr>
      <vt:lpstr>Stress</vt:lpstr>
      <vt:lpstr>Thick</vt:lpstr>
      <vt:lpstr>Thickness</vt:lpstr>
      <vt:lpstr>TstFrame</vt:lpstr>
      <vt:lpstr>Wid</vt:lpstr>
      <vt:lpstr>Width</vt:lpstr>
    </vt:vector>
  </TitlesOfParts>
  <Company>The Boeing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 Mamoune (US), Reda</dc:creator>
  <cp:lastModifiedBy>Ocasio-Latorre (US), Moises Y</cp:lastModifiedBy>
  <dcterms:created xsi:type="dcterms:W3CDTF">2023-12-07T17:02:19Z</dcterms:created>
  <dcterms:modified xsi:type="dcterms:W3CDTF">2024-08-01T17:53:05Z</dcterms:modified>
</cp:coreProperties>
</file>